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N19" i="1" l="1"/>
  <c r="Z17" i="3" l="1"/>
  <c r="O19" i="4" l="1"/>
  <c r="L19" i="4"/>
  <c r="L44" i="4" s="1"/>
  <c r="I19" i="4"/>
  <c r="F19" i="4"/>
  <c r="F44" i="4" s="1"/>
  <c r="S15" i="4"/>
  <c r="Q15" i="4"/>
  <c r="N15" i="4"/>
  <c r="K15" i="4"/>
  <c r="H15" i="4"/>
  <c r="S14" i="4"/>
  <c r="Q14" i="4"/>
  <c r="N14" i="4"/>
  <c r="K14" i="4"/>
  <c r="H14" i="4"/>
  <c r="S13" i="4"/>
  <c r="Q13" i="4"/>
  <c r="N13" i="4"/>
  <c r="K13" i="4"/>
  <c r="H13" i="4"/>
  <c r="S12" i="4"/>
  <c r="Q12" i="4"/>
  <c r="N12" i="4"/>
  <c r="K12" i="4"/>
  <c r="H12" i="4"/>
  <c r="S11" i="4"/>
  <c r="Q11" i="4"/>
  <c r="N11" i="4"/>
  <c r="K11" i="4"/>
  <c r="H11" i="4"/>
  <c r="S10" i="4"/>
  <c r="Q10" i="4"/>
  <c r="N10" i="4"/>
  <c r="K10" i="4"/>
  <c r="H10" i="4"/>
  <c r="S9" i="4"/>
  <c r="Q9" i="4"/>
  <c r="N9" i="4"/>
  <c r="K9" i="4"/>
  <c r="H9" i="4"/>
  <c r="S8" i="4"/>
  <c r="Q8" i="4"/>
  <c r="N8" i="4"/>
  <c r="K8" i="4"/>
  <c r="H8" i="4"/>
  <c r="S7" i="4"/>
  <c r="R7" i="4"/>
  <c r="Q7" i="4"/>
  <c r="N7" i="4"/>
  <c r="K7" i="4"/>
  <c r="H7" i="4"/>
  <c r="S6" i="4"/>
  <c r="T6" i="4" s="1"/>
  <c r="Q6" i="4"/>
  <c r="N6" i="4"/>
  <c r="K6" i="4"/>
  <c r="H6" i="4"/>
  <c r="R5" i="4"/>
  <c r="T5" i="4" s="1"/>
  <c r="S4" i="4"/>
  <c r="R4" i="4"/>
  <c r="R19" i="4" s="1"/>
  <c r="R44" i="4" s="1"/>
  <c r="Q4" i="4"/>
  <c r="N4" i="4"/>
  <c r="K4" i="4"/>
  <c r="H4" i="4"/>
  <c r="S39" i="4"/>
  <c r="S45" i="4" s="1"/>
  <c r="R39" i="4"/>
  <c r="R45" i="4" s="1"/>
  <c r="P39" i="4"/>
  <c r="P45" i="4" s="1"/>
  <c r="O39" i="4"/>
  <c r="O45" i="4" s="1"/>
  <c r="M39" i="4"/>
  <c r="M45" i="4" s="1"/>
  <c r="L39" i="4"/>
  <c r="L45" i="4" s="1"/>
  <c r="J39" i="4"/>
  <c r="J45" i="4" s="1"/>
  <c r="I39" i="4"/>
  <c r="I45" i="4" s="1"/>
  <c r="G39" i="4"/>
  <c r="G45" i="4" s="1"/>
  <c r="F39" i="4"/>
  <c r="F45" i="4" s="1"/>
  <c r="E39" i="4"/>
  <c r="E45" i="4" s="1"/>
  <c r="P19" i="4"/>
  <c r="P44" i="4" s="1"/>
  <c r="M19" i="4"/>
  <c r="M44" i="4" s="1"/>
  <c r="J19" i="4"/>
  <c r="J44" i="4" s="1"/>
  <c r="G19" i="4"/>
  <c r="G44" i="4" s="1"/>
  <c r="E19" i="4"/>
  <c r="E44" i="4" s="1"/>
  <c r="T7" i="4" l="1"/>
  <c r="K19" i="4"/>
  <c r="K44" i="4" s="1"/>
  <c r="Q19" i="4"/>
  <c r="Q44" i="4" s="1"/>
  <c r="S19" i="4"/>
  <c r="S44" i="4" s="1"/>
  <c r="H19" i="4"/>
  <c r="H44" i="4" s="1"/>
  <c r="N19" i="4"/>
  <c r="N44" i="4" s="1"/>
  <c r="K39" i="4"/>
  <c r="K45" i="4" s="1"/>
  <c r="Q39" i="4"/>
  <c r="Q45" i="4" s="1"/>
  <c r="I44" i="4"/>
  <c r="O44" i="4"/>
  <c r="H39" i="4"/>
  <c r="H45" i="4" s="1"/>
  <c r="N39" i="4"/>
  <c r="N45" i="4" s="1"/>
  <c r="T39" i="4"/>
  <c r="T45" i="4" s="1"/>
  <c r="AN36" i="1"/>
  <c r="AN37" i="1"/>
  <c r="AN38" i="1"/>
  <c r="AN39" i="1"/>
  <c r="AN40" i="1"/>
  <c r="AN41" i="1"/>
  <c r="T19" i="4" l="1"/>
  <c r="T44" i="4" s="1"/>
  <c r="P33" i="3"/>
  <c r="O33" i="3"/>
  <c r="M33" i="3"/>
  <c r="I33" i="3"/>
  <c r="G33" i="3"/>
  <c r="P14" i="3"/>
  <c r="O14" i="3"/>
  <c r="M14" i="3"/>
  <c r="I14" i="3"/>
  <c r="G14" i="3"/>
</calcChain>
</file>

<file path=xl/sharedStrings.xml><?xml version="1.0" encoding="utf-8"?>
<sst xmlns="http://schemas.openxmlformats.org/spreadsheetml/2006/main" count="1203" uniqueCount="510">
  <si>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</si>
  <si>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</si>
  <si>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</si>
  <si>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</si>
  <si>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</si>
  <si>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</si>
  <si>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</si>
  <si>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</si>
  <si>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</si>
  <si>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</si>
  <si>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</si>
  <si>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</si>
  <si>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</si>
  <si>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</si>
  <si>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</si>
  <si>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</si>
  <si>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</si>
  <si>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</si>
  <si>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</si>
  <si>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</si>
  <si>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</si>
  <si>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</si>
  <si>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</si>
  <si>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</si>
  <si>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</si>
  <si>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</si>
  <si>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</si>
  <si>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</si>
  <si>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</si>
  <si>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</si>
  <si>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</si>
  <si>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</si>
  <si>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</si>
  <si>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</si>
  <si>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</si>
  <si>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</si>
  <si>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</si>
  <si>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</si>
  <si>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</si>
  <si>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</si>
  <si>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</si>
  <si>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</si>
  <si>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</si>
  <si>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</si>
  <si>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</si>
  <si>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</si>
  <si>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</si>
  <si>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</si>
  <si>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</si>
  <si>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</si>
  <si>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</si>
  <si>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</si>
  <si>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</si>
  <si>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</si>
  <si>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</si>
  <si>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</si>
  <si>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</si>
  <si>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</si>
  <si>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</si>
  <si>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</si>
  <si>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</si>
  <si>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</si>
  <si>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</si>
  <si>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</si>
  <si>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</si>
  <si>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</si>
  <si>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4/8</t>
  </si>
  <si>
    <t>14.07. 1996  Kitee</t>
  </si>
  <si>
    <t xml:space="preserve">  1-0  (1-0, 0-0)</t>
  </si>
  <si>
    <t>Ari Rinta-Rahko</t>
  </si>
  <si>
    <t>7773</t>
  </si>
  <si>
    <t>Jukka Peltoniemi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</si>
  <si>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</si>
  <si>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</si>
  <si>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</si>
  <si>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</si>
  <si>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</si>
  <si>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</si>
  <si>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</si>
  <si>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</si>
  <si>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</si>
  <si>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</si>
  <si>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Lippo = Oulun Lippo  (1955)</t>
  </si>
  <si>
    <t>KoU = Koskenkorvan Urheilijat  (1945)</t>
  </si>
  <si>
    <t>jok</t>
  </si>
  <si>
    <t>Itä</t>
  </si>
  <si>
    <t>28.06. 1992  Seinäjoki</t>
  </si>
  <si>
    <t>1/3</t>
  </si>
  <si>
    <t>0/4</t>
  </si>
  <si>
    <t>4/7</t>
  </si>
  <si>
    <t>IPV</t>
  </si>
  <si>
    <t>Riku Kytösalmi</t>
  </si>
  <si>
    <t>23.9.1970   Imatra</t>
  </si>
  <si>
    <t>13.08. 1989  Imatra</t>
  </si>
  <si>
    <t xml:space="preserve">  5-3</t>
  </si>
  <si>
    <t>Kari Stenberg</t>
  </si>
  <si>
    <t>21.07. 1991  Oulu</t>
  </si>
  <si>
    <t xml:space="preserve">  4-8</t>
  </si>
  <si>
    <t>2p</t>
  </si>
  <si>
    <t>Aulis Väisänen</t>
  </si>
  <si>
    <t>6114</t>
  </si>
  <si>
    <t xml:space="preserve">  5-7</t>
  </si>
  <si>
    <t>Raimo Tikkanen</t>
  </si>
  <si>
    <t>5972</t>
  </si>
  <si>
    <t>25.07. 1993  Sotkamo</t>
  </si>
  <si>
    <t xml:space="preserve">  8-1</t>
  </si>
  <si>
    <t>3v</t>
  </si>
  <si>
    <t>Juha Tanskanen</t>
  </si>
  <si>
    <t>6168</t>
  </si>
  <si>
    <t>24.07. 1994  Loimaa</t>
  </si>
  <si>
    <t xml:space="preserve">  0-1  (0-2, 1-1)</t>
  </si>
  <si>
    <t>Lippo</t>
  </si>
  <si>
    <t>3p</t>
  </si>
  <si>
    <t>Mauri Pyhälahti</t>
  </si>
  <si>
    <t>6008</t>
  </si>
  <si>
    <t>16.07. 1995  Alajärvi</t>
  </si>
  <si>
    <t xml:space="preserve">  2-0  (2-1, 2-1)</t>
  </si>
  <si>
    <t>6822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</si>
  <si>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</si>
  <si>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</si>
  <si>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</si>
  <si>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</si>
  <si>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</si>
  <si>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Jari Alasmäki</t>
  </si>
  <si>
    <t>6987</t>
  </si>
  <si>
    <t>30.06. 2002  Seinäjoki</t>
  </si>
  <si>
    <t xml:space="preserve">  0-2  (2-3, 4-9)</t>
  </si>
  <si>
    <t>KoU</t>
  </si>
  <si>
    <t>4713</t>
  </si>
  <si>
    <t>18 v  10 kk  21 pv</t>
  </si>
  <si>
    <t>C-POJAT</t>
  </si>
  <si>
    <t>06.07. 1985  Joutsa</t>
  </si>
  <si>
    <t xml:space="preserve"> 8-21</t>
  </si>
  <si>
    <t>Risto Uosukainen</t>
  </si>
  <si>
    <t>B-POJAT</t>
  </si>
  <si>
    <t>11.07. 1987  Harjavalta</t>
  </si>
  <si>
    <t xml:space="preserve"> 12-8</t>
  </si>
  <si>
    <t>II p</t>
  </si>
  <si>
    <t>Petri Kaijansinkko</t>
  </si>
  <si>
    <t>A-POJAT</t>
  </si>
  <si>
    <t>01.07. 1988  Kankaanpää</t>
  </si>
  <si>
    <t xml:space="preserve">  9-7</t>
  </si>
  <si>
    <t>Eero Leskinen</t>
  </si>
  <si>
    <t>09.06. 1989  Sotkamo</t>
  </si>
  <si>
    <t xml:space="preserve"> 8-10</t>
  </si>
  <si>
    <t xml:space="preserve"> LIITTO - LEHDISTÖ - KORTTI</t>
  </si>
  <si>
    <t xml:space="preserve">  Tulos</t>
  </si>
  <si>
    <t xml:space="preserve">  KL-%</t>
  </si>
  <si>
    <t>07.06. 1990  Hyvinkää</t>
  </si>
  <si>
    <t xml:space="preserve">  8-14</t>
  </si>
  <si>
    <t>Lehdistö</t>
  </si>
  <si>
    <t>Tuomo Olli</t>
  </si>
  <si>
    <t>29.05. 1991  Haaparanta</t>
  </si>
  <si>
    <t xml:space="preserve">  7-6</t>
  </si>
  <si>
    <t>Pekka Peltomäki</t>
  </si>
  <si>
    <t>26.05. 1992  Juva</t>
  </si>
  <si>
    <t xml:space="preserve">  3-11</t>
  </si>
  <si>
    <t>Liitto</t>
  </si>
  <si>
    <t>19 v  8 kk  15 pv</t>
  </si>
  <si>
    <t>4/6</t>
  </si>
  <si>
    <t>2/2</t>
  </si>
  <si>
    <t>2/4</t>
  </si>
  <si>
    <t>4/10</t>
  </si>
  <si>
    <t>3/5</t>
  </si>
  <si>
    <t>7/8</t>
  </si>
  <si>
    <t>3/3</t>
  </si>
  <si>
    <t>1/6</t>
  </si>
  <si>
    <t>3/4</t>
  </si>
  <si>
    <t>34/67</t>
  </si>
  <si>
    <t>13/21</t>
  </si>
  <si>
    <t>9/18</t>
  </si>
  <si>
    <t>4/15</t>
  </si>
  <si>
    <t>8/13</t>
  </si>
  <si>
    <t>IPV = Imatran Pallo-Veikot  (1955),  kasvattajaseura</t>
  </si>
  <si>
    <t>1-0-0</t>
  </si>
  <si>
    <t>0-2-0</t>
  </si>
  <si>
    <t>0-0-1</t>
  </si>
  <si>
    <t>0-1-4</t>
  </si>
  <si>
    <t>3-0-0</t>
  </si>
  <si>
    <t>2-0-0</t>
  </si>
  <si>
    <t>7/12</t>
  </si>
  <si>
    <t>3/7</t>
  </si>
  <si>
    <t>1-2  SMJ</t>
  </si>
  <si>
    <t>2-0  KPL</t>
  </si>
  <si>
    <t>2-0  VM</t>
  </si>
  <si>
    <t>8-9  AA</t>
  </si>
  <si>
    <t>2-0  KaMa</t>
  </si>
  <si>
    <t>1-2  SoJy</t>
  </si>
  <si>
    <t>2-0  Kiri</t>
  </si>
  <si>
    <t>2-0  SMJ</t>
  </si>
  <si>
    <t>2-0  SoJy</t>
  </si>
  <si>
    <t>1-2  Lippo</t>
  </si>
  <si>
    <t>3-0  RPL</t>
  </si>
  <si>
    <t>2-1  AA</t>
  </si>
  <si>
    <t>0-2  SoJy</t>
  </si>
  <si>
    <t>2-0  AA</t>
  </si>
  <si>
    <t>2-0  Tahko</t>
  </si>
  <si>
    <t>3-0  LP</t>
  </si>
  <si>
    <t>3-0  Tahko</t>
  </si>
  <si>
    <t>1-3  SoJy</t>
  </si>
  <si>
    <t>1-3  SMJ</t>
  </si>
  <si>
    <t>2-3  SMJ</t>
  </si>
  <si>
    <t>3-1  KaMa</t>
  </si>
  <si>
    <t>3-0  SoJy</t>
  </si>
  <si>
    <t>3-0  Tiikerit</t>
  </si>
  <si>
    <t>0-3  Tahko</t>
  </si>
  <si>
    <t>3-2  KiPa</t>
  </si>
  <si>
    <t>0-2  Tahko</t>
  </si>
  <si>
    <t xml:space="preserve">      Mitalit</t>
  </si>
  <si>
    <t>28.</t>
  </si>
  <si>
    <t>5/6</t>
  </si>
  <si>
    <t>3/6</t>
  </si>
  <si>
    <t/>
  </si>
  <si>
    <t>8/12</t>
  </si>
  <si>
    <t xml:space="preserve">       Runkosarja TOP-30</t>
  </si>
  <si>
    <t>30.</t>
  </si>
  <si>
    <t>18.</t>
  </si>
  <si>
    <t>20.</t>
  </si>
  <si>
    <t>15.</t>
  </si>
  <si>
    <t>16.</t>
  </si>
  <si>
    <t>11.</t>
  </si>
  <si>
    <t>23.</t>
  </si>
  <si>
    <t>17.</t>
  </si>
  <si>
    <t>Ylempi loppusarja TOP-10</t>
  </si>
  <si>
    <t>0-2-1</t>
  </si>
  <si>
    <t>2-0-1</t>
  </si>
  <si>
    <t xml:space="preserve"> Lyöjäkuningas  2002     &lt;&gt;     Vuoden jokeri  2002</t>
  </si>
  <si>
    <t>36.</t>
  </si>
  <si>
    <t>26.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</si>
  <si>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</si>
  <si>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</si>
  <si>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</si>
  <si>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</si>
  <si>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</si>
  <si>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</si>
  <si>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1945 - 1988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</si>
  <si>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</si>
  <si>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</si>
  <si>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</si>
  <si>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</si>
  <si>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</si>
  <si>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</si>
  <si>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</si>
  <si>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</si>
  <si>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</si>
  <si>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</si>
  <si>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</si>
  <si>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</si>
  <si>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</si>
  <si>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</si>
  <si>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</si>
  <si>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</si>
  <si>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</si>
  <si>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</si>
  <si>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</si>
  <si>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</si>
  <si>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100</t>
  </si>
  <si>
    <t xml:space="preserve"> 1979 - 1988</t>
  </si>
  <si>
    <t xml:space="preserve"> 1979 - 1989</t>
  </si>
  <si>
    <t xml:space="preserve"> 1979 - 1990</t>
  </si>
  <si>
    <t xml:space="preserve"> 1979 - 1991</t>
  </si>
  <si>
    <t>69.</t>
  </si>
  <si>
    <t xml:space="preserve"> 1979 - 1992</t>
  </si>
  <si>
    <t>53.</t>
  </si>
  <si>
    <t>44.</t>
  </si>
  <si>
    <t xml:space="preserve"> 1979 - 1993</t>
  </si>
  <si>
    <t>13.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</si>
  <si>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</si>
  <si>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</si>
  <si>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</si>
  <si>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</si>
  <si>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</si>
  <si>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</si>
  <si>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</si>
  <si>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</si>
  <si>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</si>
  <si>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19.</t>
  </si>
  <si>
    <t>21.</t>
  </si>
  <si>
    <t>172.</t>
  </si>
  <si>
    <t>107.</t>
  </si>
  <si>
    <t>82.</t>
  </si>
  <si>
    <t>57.</t>
  </si>
  <si>
    <t>61.</t>
  </si>
  <si>
    <t>38.</t>
  </si>
  <si>
    <t>124.</t>
  </si>
  <si>
    <t>87.</t>
  </si>
  <si>
    <t>14.</t>
  </si>
  <si>
    <t>158.</t>
  </si>
  <si>
    <t>50.</t>
  </si>
  <si>
    <t>144.</t>
  </si>
  <si>
    <t>104.</t>
  </si>
  <si>
    <t>37.</t>
  </si>
  <si>
    <t>40.</t>
  </si>
  <si>
    <t xml:space="preserve"> Lyöjätilasto</t>
  </si>
  <si>
    <t>28 v   9 kk   8 pv</t>
  </si>
  <si>
    <t>306. ottelu</t>
  </si>
  <si>
    <t>195. ottelu</t>
  </si>
  <si>
    <t>299. ottelu</t>
  </si>
  <si>
    <t xml:space="preserve"> 700</t>
  </si>
  <si>
    <t xml:space="preserve">  4.   24.08. 2002  KiPa - KoU  0-2</t>
  </si>
  <si>
    <t xml:space="preserve">  71. ottelu</t>
  </si>
  <si>
    <t xml:space="preserve">  2.   29.08. 2002  KoU - KiPa  2-0</t>
  </si>
  <si>
    <t xml:space="preserve">  74. ottelu</t>
  </si>
  <si>
    <t>935.</t>
  </si>
  <si>
    <t>602.</t>
  </si>
  <si>
    <t>474.</t>
  </si>
  <si>
    <t>417.</t>
  </si>
  <si>
    <t>385.</t>
  </si>
  <si>
    <t>255.</t>
  </si>
  <si>
    <t>181.</t>
  </si>
  <si>
    <t>129.</t>
  </si>
  <si>
    <t>65.</t>
  </si>
  <si>
    <t>31.</t>
  </si>
  <si>
    <t>22.</t>
  </si>
  <si>
    <t>25.</t>
  </si>
  <si>
    <t>957.</t>
  </si>
  <si>
    <t>609.</t>
  </si>
  <si>
    <t>409.</t>
  </si>
  <si>
    <t>224.</t>
  </si>
  <si>
    <t>117.</t>
  </si>
  <si>
    <t>63.</t>
  </si>
  <si>
    <t>35.</t>
  </si>
  <si>
    <t>12.</t>
  </si>
  <si>
    <t>968.</t>
  </si>
  <si>
    <t>610.</t>
  </si>
  <si>
    <t>451.</t>
  </si>
  <si>
    <t>299.</t>
  </si>
  <si>
    <t>213.</t>
  </si>
  <si>
    <t>126.</t>
  </si>
  <si>
    <t>83.</t>
  </si>
  <si>
    <t>52.</t>
  </si>
  <si>
    <t>276.</t>
  </si>
  <si>
    <t>203.</t>
  </si>
  <si>
    <t>133.</t>
  </si>
  <si>
    <t>100.</t>
  </si>
  <si>
    <t>78.</t>
  </si>
  <si>
    <t>29.</t>
  </si>
  <si>
    <t>24.</t>
  </si>
  <si>
    <t xml:space="preserve"> Kunnaritilasto</t>
  </si>
  <si>
    <t xml:space="preserve">   20</t>
  </si>
  <si>
    <t xml:space="preserve">   30</t>
  </si>
  <si>
    <t xml:space="preserve"> 200</t>
  </si>
  <si>
    <t xml:space="preserve"> PLAY OFF, TASASATASET,  ka. / peli</t>
  </si>
  <si>
    <t xml:space="preserve"> RUNKOSARJA, TASASATASET,  ka. / peli</t>
  </si>
  <si>
    <t>132.   12.05. 1996  SMJ - Lippo  1-0</t>
  </si>
  <si>
    <t>25 v   7 kk 19 pv</t>
  </si>
  <si>
    <t>184. ottelu</t>
  </si>
  <si>
    <t>300. ottelu</t>
  </si>
  <si>
    <t>247. ottelu</t>
  </si>
  <si>
    <t>131. ottelu</t>
  </si>
  <si>
    <t>230. ottelu</t>
  </si>
  <si>
    <t>303. ottelu</t>
  </si>
  <si>
    <t>170. ottelu</t>
  </si>
  <si>
    <t xml:space="preserve">  45.   01.07. 1999  PattU - Lippo  0-2</t>
  </si>
  <si>
    <t xml:space="preserve">  34.   18.06. 1995  KaMa - Lippo 0-2</t>
  </si>
  <si>
    <t xml:space="preserve">  12.   01.07. 1999  PattU - Lippo  0-2</t>
  </si>
  <si>
    <t xml:space="preserve">  73.   20.07. 1997  Lippo - LP  1-2</t>
  </si>
  <si>
    <t xml:space="preserve">  27.   23.05. 2002  KoU - SoJy  2-0</t>
  </si>
  <si>
    <t xml:space="preserve">  67.   29.07. 1993  IPV -Kiri  9-8</t>
  </si>
  <si>
    <t xml:space="preserve">  28.   30.07. 1995  IPV - Lippo  0-2</t>
  </si>
  <si>
    <t xml:space="preserve">  10.   20.06. 1999  Lippo - KoU  1-0</t>
  </si>
  <si>
    <t xml:space="preserve">  35.   18.05. 1997  Lippo - AA  2-0</t>
  </si>
  <si>
    <t xml:space="preserve">  10.   16.05. 2002  KoU - UPV  2-0</t>
  </si>
  <si>
    <t xml:space="preserve">  55.   24.08. 1994  Lippo - Kiri  1-1</t>
  </si>
  <si>
    <t>YLEISÖENNÄTYS  KOTONA</t>
  </si>
  <si>
    <t>YLEISÖENNÄTYS  VIERAISSA</t>
  </si>
  <si>
    <t xml:space="preserve">  8.   03.08. 1994  Lippo - SoJy  1-0</t>
  </si>
  <si>
    <t>22.   31.07. 1997  Lippo - KiPa  0-2</t>
  </si>
  <si>
    <t>32.   06.06. 1995  Lippo - SoJy  0-2</t>
  </si>
  <si>
    <t>44.   15.06. 1995  SoJy - Lippo  0-2</t>
  </si>
  <si>
    <t>42.   07.06. 1998  Lippo - Tiikerit  2-0</t>
  </si>
  <si>
    <t>72.   02.09. 1990  IPV - SoJy  5-6,  fin 1/3</t>
  </si>
  <si>
    <t>53.   16.09. 1995  Lippo - SoJy  2-1,  fin 3/4</t>
  </si>
  <si>
    <t>41.   27.08. 1998  Lippo - SoJy  2-0,  ve 1/3</t>
  </si>
  <si>
    <t>35.   07.09. 1991  IPV - SoJy  10-1,  fin 2/2</t>
  </si>
  <si>
    <t>24.   08.09. 1990  SoJy - IPV  9-11,  fin 2/3</t>
  </si>
  <si>
    <t>17.   30.08. 1998  Lippo - SoJy  2-0,  ve 3/3</t>
  </si>
  <si>
    <t>15.   17.09. 1994  Lippo - Tahko  2-0,  fin 2/2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</si>
  <si>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</si>
  <si>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</si>
  <si>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</si>
  <si>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 xml:space="preserve">4.   01.08. 1995  Lippo - SoJy  2-0 </t>
  </si>
  <si>
    <t>71.   06.08. 1996  Lippo - SoJy  1-2</t>
  </si>
  <si>
    <t xml:space="preserve">  4.   01.08. 1995  Lippo - SoJy  2-0</t>
  </si>
  <si>
    <t>30.   06.07. 1995  SoJy - Lippo  1-2</t>
  </si>
  <si>
    <t>31.   27.07. 1997  Lippo - Tiikerit  2-0</t>
  </si>
  <si>
    <t>40.   01.09. 1991  SoJy - IPV  1-10,  fin 1/2</t>
  </si>
  <si>
    <t>ENSIMMÄISET RUNKOSARJASSA</t>
  </si>
  <si>
    <t>ENSIMMÄISET PUDOTUSPELEISSÄ</t>
  </si>
  <si>
    <t>YLEISÖ</t>
  </si>
  <si>
    <t>24 v   4 kk   7 pv</t>
  </si>
  <si>
    <t xml:space="preserve">  1.   04.08. 1988  IPV - SMJ  13-6</t>
  </si>
  <si>
    <t>17 v 10 kk 12 pv</t>
  </si>
  <si>
    <t xml:space="preserve">  4.   16.08. 1989  IPV - KPL  13-5</t>
  </si>
  <si>
    <t>18 v 10 kk 24 pv</t>
  </si>
  <si>
    <t xml:space="preserve">  6.   23.08. 1989  IPV - VM  13-8</t>
  </si>
  <si>
    <t>24 v   4 kk 14 pv</t>
  </si>
  <si>
    <t>47.</t>
  </si>
  <si>
    <t>43.</t>
  </si>
  <si>
    <t xml:space="preserve">      PESISPÖRSSI</t>
  </si>
  <si>
    <t>PISTEET</t>
  </si>
  <si>
    <t>KAUSI</t>
  </si>
  <si>
    <t>TÄHDET</t>
  </si>
  <si>
    <t>****</t>
  </si>
  <si>
    <t>72.</t>
  </si>
  <si>
    <t>51.</t>
  </si>
  <si>
    <t xml:space="preserve"> KUNNARIT YHDESSÄ OTTELUSSA</t>
  </si>
  <si>
    <t>KATSOJIA YLI 5000  ( 20 )</t>
  </si>
  <si>
    <t xml:space="preserve"> KATSOJIA</t>
  </si>
  <si>
    <t xml:space="preserve"> OTTELUT</t>
  </si>
  <si>
    <t xml:space="preserve"> KA / OTT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</si>
  <si>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</si>
  <si>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</si>
  <si>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</si>
  <si>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</si>
  <si>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</si>
  <si>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</si>
  <si>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</si>
  <si>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</si>
  <si>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SoJy - IPV  1-10,  fin 1/2</t>
  </si>
  <si>
    <t>TOP-100     1945-2022</t>
  </si>
  <si>
    <t>34.</t>
  </si>
  <si>
    <t>41.</t>
  </si>
  <si>
    <t>48.</t>
  </si>
  <si>
    <t>79.</t>
  </si>
  <si>
    <t>KÄRKILYÖNNIT RUNKOSARJASSA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</si>
  <si>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</si>
  <si>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</si>
  <si>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</si>
  <si>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</si>
  <si>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</si>
  <si>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</si>
  <si>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VUOSITTAISET SIJOITUKSET  TOP - 30</t>
  </si>
  <si>
    <t>1 079 116</t>
  </si>
  <si>
    <t>YLI 5000</t>
  </si>
  <si>
    <t>RS, YLS, ALS, IL, LL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</si>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</sst>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1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166" fontId="4" fillId="4" borderId="0" xfId="0" applyNumberFormat="1" applyFont="1" applyFill="1" applyAlignment="1">
      <alignment horizontal="left"/>
    </xf>
    <xf numFmtId="2" fontId="4" fillId="9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9" fontId="4" fillId="4" borderId="0" xfId="1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righ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9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9" fontId="4" fillId="4" borderId="0" xfId="1" quotePrefix="1" applyFont="1" applyFill="1" applyBorder="1" applyAlignment="1"/>
    <xf numFmtId="9" fontId="4" fillId="4" borderId="0" xfId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8554687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3.7109375" style="63" customWidth="1"/>
    <col min="34" max="34" width="12.7109375" style="63" customWidth="1"/>
    <col min="35" max="35" width="11.7109375" style="63" customWidth="1"/>
    <col min="36" max="36" width="12.7109375" style="63" customWidth="1"/>
    <col min="37" max="37" width="0.7109375" style="63" customWidth="1"/>
    <col min="38" max="40" width="6.7109375" style="63" customWidth="1"/>
    <col min="41" max="43" width="6.2851562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31" t="s">
        <v>91</v>
      </c>
      <c r="C1" s="6"/>
      <c r="D1" s="7"/>
      <c r="E1" s="91" t="s">
        <v>92</v>
      </c>
      <c r="F1" s="8"/>
      <c r="G1" s="8"/>
      <c r="H1" s="8"/>
      <c r="I1" s="8"/>
      <c r="J1" s="8"/>
      <c r="K1" s="8"/>
      <c r="L1" s="8"/>
      <c r="M1" s="8"/>
      <c r="N1" s="161"/>
      <c r="O1" s="8"/>
      <c r="P1" s="104"/>
      <c r="Q1" s="104"/>
      <c r="R1" s="104"/>
      <c r="S1" s="104"/>
      <c r="T1" s="104"/>
      <c r="U1" s="8"/>
      <c r="V1" s="8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214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223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51</v>
      </c>
      <c r="AM2" s="21"/>
      <c r="AN2" s="15"/>
      <c r="AO2" s="164" t="s">
        <v>208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50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26">
        <v>1988</v>
      </c>
      <c r="C4" s="26" t="s">
        <v>81</v>
      </c>
      <c r="D4" s="162" t="s">
        <v>90</v>
      </c>
      <c r="E4" s="26">
        <v>9</v>
      </c>
      <c r="F4" s="26">
        <v>0</v>
      </c>
      <c r="G4" s="26">
        <v>4</v>
      </c>
      <c r="H4" s="26">
        <v>4</v>
      </c>
      <c r="I4" s="26">
        <v>24</v>
      </c>
      <c r="J4" s="26">
        <v>17</v>
      </c>
      <c r="K4" s="26">
        <v>2</v>
      </c>
      <c r="L4" s="26">
        <v>1</v>
      </c>
      <c r="M4" s="26">
        <v>4</v>
      </c>
      <c r="N4" s="33">
        <v>0.44400000000000001</v>
      </c>
      <c r="O4" s="31">
        <v>54.054054054054056</v>
      </c>
      <c r="P4" s="83"/>
      <c r="Q4" s="19"/>
      <c r="R4" s="19"/>
      <c r="S4" s="19"/>
      <c r="T4" s="31"/>
      <c r="U4" s="26">
        <v>3</v>
      </c>
      <c r="V4" s="28">
        <v>0</v>
      </c>
      <c r="W4" s="28">
        <v>0</v>
      </c>
      <c r="X4" s="28">
        <v>2</v>
      </c>
      <c r="Y4" s="26">
        <v>13</v>
      </c>
      <c r="Z4" s="29">
        <v>0.48099999999999998</v>
      </c>
      <c r="AA4" s="25"/>
      <c r="AB4" s="19"/>
      <c r="AC4" s="19"/>
      <c r="AD4" s="19"/>
      <c r="AE4" s="19"/>
      <c r="AF4" s="25"/>
      <c r="AG4" s="131" t="s">
        <v>182</v>
      </c>
      <c r="AH4" s="131"/>
      <c r="AI4" s="131"/>
      <c r="AJ4" s="131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1989</v>
      </c>
      <c r="C5" s="26" t="s">
        <v>75</v>
      </c>
      <c r="D5" s="162" t="s">
        <v>90</v>
      </c>
      <c r="E5" s="26">
        <v>22</v>
      </c>
      <c r="F5" s="26">
        <v>2</v>
      </c>
      <c r="G5" s="26">
        <v>13</v>
      </c>
      <c r="H5" s="26">
        <v>17</v>
      </c>
      <c r="I5" s="26">
        <v>90</v>
      </c>
      <c r="J5" s="26">
        <v>24</v>
      </c>
      <c r="K5" s="26">
        <v>25</v>
      </c>
      <c r="L5" s="26">
        <v>26</v>
      </c>
      <c r="M5" s="26">
        <v>15</v>
      </c>
      <c r="N5" s="33">
        <v>0.52300000000000002</v>
      </c>
      <c r="O5" s="31">
        <v>172.08413001912047</v>
      </c>
      <c r="P5" s="83"/>
      <c r="Q5" s="19" t="s">
        <v>215</v>
      </c>
      <c r="R5" s="19" t="s">
        <v>215</v>
      </c>
      <c r="S5" s="19"/>
      <c r="T5" s="31"/>
      <c r="U5" s="26">
        <v>6</v>
      </c>
      <c r="V5" s="26">
        <v>1</v>
      </c>
      <c r="W5" s="26">
        <v>9</v>
      </c>
      <c r="X5" s="26">
        <v>4</v>
      </c>
      <c r="Y5" s="28">
        <v>25</v>
      </c>
      <c r="Z5" s="29">
        <v>0.47199999999999998</v>
      </c>
      <c r="AA5" s="25"/>
      <c r="AB5" s="19" t="s">
        <v>58</v>
      </c>
      <c r="AC5" s="19"/>
      <c r="AD5" s="19" t="s">
        <v>81</v>
      </c>
      <c r="AE5" s="19"/>
      <c r="AF5" s="25"/>
      <c r="AG5" s="131" t="s">
        <v>183</v>
      </c>
      <c r="AH5" s="131" t="s">
        <v>184</v>
      </c>
      <c r="AI5" s="131"/>
      <c r="AJ5" s="131" t="s">
        <v>185</v>
      </c>
      <c r="AK5" s="25"/>
      <c r="AL5" s="26">
        <v>1</v>
      </c>
      <c r="AM5" s="26"/>
      <c r="AN5" s="26"/>
      <c r="AO5" s="28"/>
      <c r="AP5" s="30">
        <v>1</v>
      </c>
      <c r="AQ5" s="26"/>
      <c r="AR5" s="40"/>
    </row>
    <row r="6" spans="1:44" s="4" customFormat="1" ht="15" customHeight="1" x14ac:dyDescent="0.25">
      <c r="A6" s="2"/>
      <c r="B6" s="26">
        <v>1990</v>
      </c>
      <c r="C6" s="26" t="s">
        <v>75</v>
      </c>
      <c r="D6" s="162" t="s">
        <v>90</v>
      </c>
      <c r="E6" s="26">
        <v>25</v>
      </c>
      <c r="F6" s="26">
        <v>0</v>
      </c>
      <c r="G6" s="26">
        <v>15</v>
      </c>
      <c r="H6" s="26">
        <v>26</v>
      </c>
      <c r="I6" s="26">
        <v>122</v>
      </c>
      <c r="J6" s="26">
        <v>28</v>
      </c>
      <c r="K6" s="26">
        <v>42</v>
      </c>
      <c r="L6" s="26">
        <v>37</v>
      </c>
      <c r="M6" s="26">
        <v>15</v>
      </c>
      <c r="N6" s="33">
        <v>0.59799999999999998</v>
      </c>
      <c r="O6" s="31">
        <v>204.01337792642141</v>
      </c>
      <c r="P6" s="83"/>
      <c r="Q6" s="19" t="s">
        <v>219</v>
      </c>
      <c r="R6" s="19" t="s">
        <v>209</v>
      </c>
      <c r="S6" s="19"/>
      <c r="T6" s="31"/>
      <c r="U6" s="26">
        <v>7</v>
      </c>
      <c r="V6" s="26">
        <v>1</v>
      </c>
      <c r="W6" s="28">
        <v>6</v>
      </c>
      <c r="X6" s="26">
        <v>7</v>
      </c>
      <c r="Y6" s="26">
        <v>39</v>
      </c>
      <c r="Z6" s="29">
        <v>0.629</v>
      </c>
      <c r="AA6" s="25"/>
      <c r="AB6" s="19" t="s">
        <v>77</v>
      </c>
      <c r="AC6" s="19" t="s">
        <v>76</v>
      </c>
      <c r="AD6" s="19" t="s">
        <v>77</v>
      </c>
      <c r="AE6" s="19" t="s">
        <v>79</v>
      </c>
      <c r="AF6" s="25"/>
      <c r="AG6" s="131" t="s">
        <v>184</v>
      </c>
      <c r="AH6" s="131" t="s">
        <v>186</v>
      </c>
      <c r="AI6" s="131"/>
      <c r="AJ6" s="131" t="s">
        <v>187</v>
      </c>
      <c r="AK6" s="25"/>
      <c r="AL6" s="26"/>
      <c r="AM6" s="26">
        <v>1</v>
      </c>
      <c r="AN6" s="26"/>
      <c r="AO6" s="28"/>
      <c r="AP6" s="30">
        <v>1</v>
      </c>
      <c r="AQ6" s="26"/>
      <c r="AR6" s="40"/>
    </row>
    <row r="7" spans="1:44" s="4" customFormat="1" ht="15" customHeight="1" x14ac:dyDescent="0.25">
      <c r="A7" s="2"/>
      <c r="B7" s="26">
        <v>1991</v>
      </c>
      <c r="C7" s="26" t="s">
        <v>74</v>
      </c>
      <c r="D7" s="162" t="s">
        <v>90</v>
      </c>
      <c r="E7" s="26">
        <v>26</v>
      </c>
      <c r="F7" s="26">
        <v>2</v>
      </c>
      <c r="G7" s="26">
        <v>7</v>
      </c>
      <c r="H7" s="26">
        <v>47</v>
      </c>
      <c r="I7" s="26">
        <v>186</v>
      </c>
      <c r="J7" s="26">
        <v>48</v>
      </c>
      <c r="K7" s="26">
        <v>92</v>
      </c>
      <c r="L7" s="26">
        <v>37</v>
      </c>
      <c r="M7" s="26">
        <v>9</v>
      </c>
      <c r="N7" s="33">
        <v>0.66900000000000004</v>
      </c>
      <c r="O7" s="31">
        <v>278.02690582959639</v>
      </c>
      <c r="P7" s="83"/>
      <c r="Q7" s="26" t="s">
        <v>75</v>
      </c>
      <c r="R7" s="19" t="s">
        <v>79</v>
      </c>
      <c r="S7" s="26" t="s">
        <v>78</v>
      </c>
      <c r="T7" s="31"/>
      <c r="U7" s="26">
        <v>6</v>
      </c>
      <c r="V7" s="26">
        <v>3</v>
      </c>
      <c r="W7" s="28">
        <v>5</v>
      </c>
      <c r="X7" s="26">
        <v>16</v>
      </c>
      <c r="Y7" s="26">
        <v>47</v>
      </c>
      <c r="Z7" s="29">
        <v>0.64400000000000002</v>
      </c>
      <c r="AA7" s="25"/>
      <c r="AB7" s="19" t="s">
        <v>77</v>
      </c>
      <c r="AC7" s="163" t="s">
        <v>74</v>
      </c>
      <c r="AD7" s="163" t="s">
        <v>74</v>
      </c>
      <c r="AE7" s="26" t="s">
        <v>75</v>
      </c>
      <c r="AF7" s="25"/>
      <c r="AG7" s="131" t="s">
        <v>188</v>
      </c>
      <c r="AH7" s="131" t="s">
        <v>189</v>
      </c>
      <c r="AI7" s="131"/>
      <c r="AJ7" s="131" t="s">
        <v>190</v>
      </c>
      <c r="AK7" s="25"/>
      <c r="AL7" s="26">
        <v>1</v>
      </c>
      <c r="AM7" s="26">
        <v>1</v>
      </c>
      <c r="AN7" s="26"/>
      <c r="AO7" s="28">
        <v>1</v>
      </c>
      <c r="AP7" s="30"/>
      <c r="AQ7" s="26"/>
      <c r="AR7" s="40"/>
    </row>
    <row r="8" spans="1:44" s="4" customFormat="1" ht="15" customHeight="1" x14ac:dyDescent="0.25">
      <c r="A8" s="2"/>
      <c r="B8" s="26">
        <v>1992</v>
      </c>
      <c r="C8" s="26" t="s">
        <v>73</v>
      </c>
      <c r="D8" s="162" t="s">
        <v>90</v>
      </c>
      <c r="E8" s="26">
        <v>26</v>
      </c>
      <c r="F8" s="26">
        <v>4</v>
      </c>
      <c r="G8" s="26">
        <v>3</v>
      </c>
      <c r="H8" s="26">
        <v>58</v>
      </c>
      <c r="I8" s="26">
        <v>180</v>
      </c>
      <c r="J8" s="26">
        <v>60</v>
      </c>
      <c r="K8" s="26">
        <v>77</v>
      </c>
      <c r="L8" s="26">
        <v>36</v>
      </c>
      <c r="M8" s="26">
        <v>7</v>
      </c>
      <c r="N8" s="33">
        <v>0.70899999999999996</v>
      </c>
      <c r="O8" s="31">
        <v>253.87870239774333</v>
      </c>
      <c r="P8" s="83"/>
      <c r="Q8" s="26" t="s">
        <v>75</v>
      </c>
      <c r="R8" s="19" t="s">
        <v>80</v>
      </c>
      <c r="S8" s="19" t="s">
        <v>58</v>
      </c>
      <c r="T8" s="31"/>
      <c r="U8" s="26">
        <v>3</v>
      </c>
      <c r="V8" s="26">
        <v>0</v>
      </c>
      <c r="W8" s="28">
        <v>0</v>
      </c>
      <c r="X8" s="26">
        <v>8</v>
      </c>
      <c r="Y8" s="26">
        <v>15</v>
      </c>
      <c r="Z8" s="29">
        <v>0.53600000000000003</v>
      </c>
      <c r="AA8" s="25"/>
      <c r="AB8" s="19"/>
      <c r="AC8" s="19" t="s">
        <v>73</v>
      </c>
      <c r="AD8" s="19"/>
      <c r="AE8" s="19"/>
      <c r="AF8" s="25"/>
      <c r="AG8" s="131" t="s">
        <v>191</v>
      </c>
      <c r="AH8" s="131"/>
      <c r="AI8" s="131"/>
      <c r="AJ8" s="131"/>
      <c r="AK8" s="25"/>
      <c r="AL8" s="26">
        <v>1</v>
      </c>
      <c r="AM8" s="26">
        <v>1</v>
      </c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1993</v>
      </c>
      <c r="C9" s="26" t="s">
        <v>75</v>
      </c>
      <c r="D9" s="162" t="s">
        <v>90</v>
      </c>
      <c r="E9" s="26">
        <v>28</v>
      </c>
      <c r="F9" s="26">
        <v>7</v>
      </c>
      <c r="G9" s="26">
        <v>25</v>
      </c>
      <c r="H9" s="26">
        <v>55</v>
      </c>
      <c r="I9" s="26">
        <v>202</v>
      </c>
      <c r="J9" s="26">
        <v>66</v>
      </c>
      <c r="K9" s="26">
        <v>61</v>
      </c>
      <c r="L9" s="26">
        <v>43</v>
      </c>
      <c r="M9" s="26">
        <v>32</v>
      </c>
      <c r="N9" s="33">
        <v>0.65200000000000002</v>
      </c>
      <c r="O9" s="31">
        <v>309.81595092024537</v>
      </c>
      <c r="P9" s="83" t="s">
        <v>216</v>
      </c>
      <c r="Q9" s="19" t="s">
        <v>58</v>
      </c>
      <c r="R9" s="19" t="s">
        <v>73</v>
      </c>
      <c r="S9" s="19" t="s">
        <v>58</v>
      </c>
      <c r="T9" s="31"/>
      <c r="U9" s="26">
        <v>8</v>
      </c>
      <c r="V9" s="26">
        <v>0</v>
      </c>
      <c r="W9" s="28">
        <v>4</v>
      </c>
      <c r="X9" s="26">
        <v>16</v>
      </c>
      <c r="Y9" s="26">
        <v>58</v>
      </c>
      <c r="Z9" s="29">
        <v>0.70699999999999996</v>
      </c>
      <c r="AA9" s="25"/>
      <c r="AB9" s="19"/>
      <c r="AC9" s="26" t="s">
        <v>78</v>
      </c>
      <c r="AD9" s="19" t="s">
        <v>73</v>
      </c>
      <c r="AE9" s="26" t="s">
        <v>78</v>
      </c>
      <c r="AF9" s="25"/>
      <c r="AG9" s="131" t="s">
        <v>192</v>
      </c>
      <c r="AH9" s="131" t="s">
        <v>193</v>
      </c>
      <c r="AI9" s="131"/>
      <c r="AJ9" s="131" t="s">
        <v>194</v>
      </c>
      <c r="AK9" s="25"/>
      <c r="AL9" s="26">
        <v>1</v>
      </c>
      <c r="AM9" s="26"/>
      <c r="AN9" s="26"/>
      <c r="AO9" s="28"/>
      <c r="AP9" s="30">
        <v>1</v>
      </c>
      <c r="AQ9" s="26"/>
      <c r="AR9" s="40"/>
    </row>
    <row r="10" spans="1:44" s="4" customFormat="1" ht="15" customHeight="1" x14ac:dyDescent="0.25">
      <c r="A10" s="2"/>
      <c r="B10" s="26">
        <v>1994</v>
      </c>
      <c r="C10" s="26" t="s">
        <v>74</v>
      </c>
      <c r="D10" s="162" t="s">
        <v>111</v>
      </c>
      <c r="E10" s="26">
        <v>34</v>
      </c>
      <c r="F10" s="26">
        <v>3</v>
      </c>
      <c r="G10" s="28">
        <v>26</v>
      </c>
      <c r="H10" s="26">
        <v>53</v>
      </c>
      <c r="I10" s="26">
        <v>204</v>
      </c>
      <c r="J10" s="26">
        <v>59</v>
      </c>
      <c r="K10" s="26">
        <v>76</v>
      </c>
      <c r="L10" s="26">
        <v>40</v>
      </c>
      <c r="M10" s="26">
        <v>29</v>
      </c>
      <c r="N10" s="33">
        <v>0.68700000000000006</v>
      </c>
      <c r="O10" s="31">
        <v>296.943231441048</v>
      </c>
      <c r="P10" s="83" t="s">
        <v>217</v>
      </c>
      <c r="Q10" s="19" t="s">
        <v>58</v>
      </c>
      <c r="R10" s="26" t="s">
        <v>78</v>
      </c>
      <c r="S10" s="19" t="s">
        <v>77</v>
      </c>
      <c r="T10" s="31"/>
      <c r="U10" s="26">
        <v>4</v>
      </c>
      <c r="V10" s="26">
        <v>2</v>
      </c>
      <c r="W10" s="28">
        <v>10</v>
      </c>
      <c r="X10" s="26">
        <v>10</v>
      </c>
      <c r="Y10" s="26">
        <v>34</v>
      </c>
      <c r="Z10" s="29">
        <v>0.66700000000000004</v>
      </c>
      <c r="AA10" s="25"/>
      <c r="AB10" s="163" t="s">
        <v>74</v>
      </c>
      <c r="AC10" s="163" t="s">
        <v>74</v>
      </c>
      <c r="AD10" s="163" t="s">
        <v>74</v>
      </c>
      <c r="AE10" s="26" t="s">
        <v>75</v>
      </c>
      <c r="AF10" s="25"/>
      <c r="AG10" s="131"/>
      <c r="AH10" s="131" t="s">
        <v>195</v>
      </c>
      <c r="AI10" s="131"/>
      <c r="AJ10" s="131" t="s">
        <v>196</v>
      </c>
      <c r="AK10" s="25"/>
      <c r="AL10" s="26">
        <v>1</v>
      </c>
      <c r="AM10" s="26"/>
      <c r="AN10" s="26">
        <v>1</v>
      </c>
      <c r="AO10" s="28">
        <v>1</v>
      </c>
      <c r="AP10" s="30"/>
      <c r="AQ10" s="26"/>
      <c r="AR10" s="40"/>
    </row>
    <row r="11" spans="1:44" s="4" customFormat="1" ht="15" customHeight="1" x14ac:dyDescent="0.25">
      <c r="A11" s="2"/>
      <c r="B11" s="26">
        <v>1995</v>
      </c>
      <c r="C11" s="26" t="s">
        <v>75</v>
      </c>
      <c r="D11" s="162" t="s">
        <v>111</v>
      </c>
      <c r="E11" s="26">
        <v>29</v>
      </c>
      <c r="F11" s="26">
        <v>4</v>
      </c>
      <c r="G11" s="28">
        <v>28</v>
      </c>
      <c r="H11" s="26">
        <v>41</v>
      </c>
      <c r="I11" s="26">
        <v>179</v>
      </c>
      <c r="J11" s="26">
        <v>55</v>
      </c>
      <c r="K11" s="26">
        <v>43</v>
      </c>
      <c r="L11" s="26">
        <v>49</v>
      </c>
      <c r="M11" s="26">
        <v>32</v>
      </c>
      <c r="N11" s="33">
        <v>0.65300000000000002</v>
      </c>
      <c r="O11" s="31">
        <v>274.11944869831547</v>
      </c>
      <c r="P11" s="83" t="s">
        <v>218</v>
      </c>
      <c r="Q11" s="19" t="s">
        <v>73</v>
      </c>
      <c r="R11" s="26" t="s">
        <v>78</v>
      </c>
      <c r="S11" s="19" t="s">
        <v>58</v>
      </c>
      <c r="T11" s="31"/>
      <c r="U11" s="26">
        <v>10</v>
      </c>
      <c r="V11" s="26">
        <v>0</v>
      </c>
      <c r="W11" s="28">
        <v>10</v>
      </c>
      <c r="X11" s="26">
        <v>7</v>
      </c>
      <c r="Y11" s="26">
        <v>53</v>
      </c>
      <c r="Z11" s="29">
        <v>0.624</v>
      </c>
      <c r="AA11" s="25"/>
      <c r="AB11" s="19" t="s">
        <v>73</v>
      </c>
      <c r="AC11" s="19" t="s">
        <v>79</v>
      </c>
      <c r="AD11" s="19" t="s">
        <v>58</v>
      </c>
      <c r="AE11" s="19" t="s">
        <v>77</v>
      </c>
      <c r="AF11" s="25"/>
      <c r="AG11" s="131" t="s">
        <v>197</v>
      </c>
      <c r="AH11" s="131" t="s">
        <v>198</v>
      </c>
      <c r="AI11" s="131"/>
      <c r="AJ11" s="131" t="s">
        <v>199</v>
      </c>
      <c r="AK11" s="25"/>
      <c r="AL11" s="26">
        <v>1</v>
      </c>
      <c r="AM11" s="26"/>
      <c r="AN11" s="26">
        <v>1</v>
      </c>
      <c r="AO11" s="28"/>
      <c r="AP11" s="30">
        <v>1</v>
      </c>
      <c r="AQ11" s="26"/>
      <c r="AR11" s="40"/>
    </row>
    <row r="12" spans="1:44" s="4" customFormat="1" ht="15" customHeight="1" x14ac:dyDescent="0.25">
      <c r="A12" s="2"/>
      <c r="B12" s="26">
        <v>1996</v>
      </c>
      <c r="C12" s="26" t="s">
        <v>81</v>
      </c>
      <c r="D12" s="162" t="s">
        <v>111</v>
      </c>
      <c r="E12" s="26">
        <v>29</v>
      </c>
      <c r="F12" s="26">
        <v>0</v>
      </c>
      <c r="G12" s="28">
        <v>21</v>
      </c>
      <c r="H12" s="26">
        <v>31</v>
      </c>
      <c r="I12" s="26">
        <v>153</v>
      </c>
      <c r="J12" s="26">
        <v>43</v>
      </c>
      <c r="K12" s="26">
        <v>49</v>
      </c>
      <c r="L12" s="26">
        <v>40</v>
      </c>
      <c r="M12" s="26">
        <v>21</v>
      </c>
      <c r="N12" s="33">
        <v>0.58399999999999996</v>
      </c>
      <c r="O12" s="31">
        <v>261.98630136986304</v>
      </c>
      <c r="P12" s="83" t="s">
        <v>215</v>
      </c>
      <c r="Q12" s="19" t="s">
        <v>218</v>
      </c>
      <c r="R12" s="19" t="s">
        <v>219</v>
      </c>
      <c r="S12" s="19" t="s">
        <v>218</v>
      </c>
      <c r="T12" s="31"/>
      <c r="U12" s="26">
        <v>4</v>
      </c>
      <c r="V12" s="28">
        <v>2</v>
      </c>
      <c r="W12" s="28">
        <v>6</v>
      </c>
      <c r="X12" s="28">
        <v>4</v>
      </c>
      <c r="Y12" s="28">
        <v>26</v>
      </c>
      <c r="Z12" s="29">
        <v>0.60499999999999998</v>
      </c>
      <c r="AA12" s="25"/>
      <c r="AB12" s="19"/>
      <c r="AC12" s="19"/>
      <c r="AD12" s="19"/>
      <c r="AE12" s="19"/>
      <c r="AF12" s="25"/>
      <c r="AG12" s="131" t="s">
        <v>200</v>
      </c>
      <c r="AH12" s="131"/>
      <c r="AI12" s="131"/>
      <c r="AJ12" s="131"/>
      <c r="AK12" s="25"/>
      <c r="AL12" s="26">
        <v>1</v>
      </c>
      <c r="AM12" s="26"/>
      <c r="AN12" s="26">
        <v>1</v>
      </c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1997</v>
      </c>
      <c r="C13" s="26" t="s">
        <v>81</v>
      </c>
      <c r="D13" s="162" t="s">
        <v>111</v>
      </c>
      <c r="E13" s="26">
        <v>28</v>
      </c>
      <c r="F13" s="26">
        <v>4</v>
      </c>
      <c r="G13" s="28">
        <v>40</v>
      </c>
      <c r="H13" s="26">
        <v>32</v>
      </c>
      <c r="I13" s="26">
        <v>152</v>
      </c>
      <c r="J13" s="26">
        <v>23</v>
      </c>
      <c r="K13" s="26">
        <v>37</v>
      </c>
      <c r="L13" s="26">
        <v>48</v>
      </c>
      <c r="M13" s="26">
        <v>44</v>
      </c>
      <c r="N13" s="33">
        <v>0.62</v>
      </c>
      <c r="O13" s="31">
        <v>245.16129032258064</v>
      </c>
      <c r="P13" s="83" t="s">
        <v>81</v>
      </c>
      <c r="Q13" s="19" t="s">
        <v>218</v>
      </c>
      <c r="R13" s="26" t="s">
        <v>78</v>
      </c>
      <c r="S13" s="19" t="s">
        <v>220</v>
      </c>
      <c r="T13" s="31"/>
      <c r="U13" s="26">
        <v>5</v>
      </c>
      <c r="V13" s="26">
        <v>0</v>
      </c>
      <c r="W13" s="28">
        <v>3</v>
      </c>
      <c r="X13" s="26">
        <v>1</v>
      </c>
      <c r="Y13" s="26">
        <v>18</v>
      </c>
      <c r="Z13" s="29">
        <v>0.47399999999999998</v>
      </c>
      <c r="AA13" s="25"/>
      <c r="AB13" s="19"/>
      <c r="AC13" s="19"/>
      <c r="AD13" s="19"/>
      <c r="AE13" s="19"/>
      <c r="AF13" s="25"/>
      <c r="AG13" s="131" t="s">
        <v>201</v>
      </c>
      <c r="AH13" s="131"/>
      <c r="AI13" s="131"/>
      <c r="AJ13" s="131"/>
      <c r="AK13" s="25"/>
      <c r="AL13" s="26">
        <v>1</v>
      </c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1998</v>
      </c>
      <c r="C14" s="26" t="s">
        <v>74</v>
      </c>
      <c r="D14" s="162" t="s">
        <v>111</v>
      </c>
      <c r="E14" s="26">
        <v>28</v>
      </c>
      <c r="F14" s="26">
        <v>3</v>
      </c>
      <c r="G14" s="28">
        <v>55</v>
      </c>
      <c r="H14" s="26">
        <v>29</v>
      </c>
      <c r="I14" s="26">
        <v>143</v>
      </c>
      <c r="J14" s="26">
        <v>7</v>
      </c>
      <c r="K14" s="26">
        <v>19</v>
      </c>
      <c r="L14" s="26">
        <v>59</v>
      </c>
      <c r="M14" s="26">
        <v>58</v>
      </c>
      <c r="N14" s="33">
        <v>0.61599999999999999</v>
      </c>
      <c r="O14" s="31">
        <v>232.14285714285714</v>
      </c>
      <c r="P14" s="83" t="s">
        <v>81</v>
      </c>
      <c r="Q14" s="19" t="s">
        <v>221</v>
      </c>
      <c r="R14" s="26" t="s">
        <v>78</v>
      </c>
      <c r="S14" s="19" t="s">
        <v>222</v>
      </c>
      <c r="T14" s="31"/>
      <c r="U14" s="26">
        <v>10</v>
      </c>
      <c r="V14" s="26">
        <v>1</v>
      </c>
      <c r="W14" s="28">
        <v>25</v>
      </c>
      <c r="X14" s="26">
        <v>12</v>
      </c>
      <c r="Y14" s="26">
        <v>49</v>
      </c>
      <c r="Z14" s="29">
        <v>0.59</v>
      </c>
      <c r="AA14" s="25"/>
      <c r="AB14" s="163" t="s">
        <v>74</v>
      </c>
      <c r="AC14" s="19" t="s">
        <v>81</v>
      </c>
      <c r="AD14" s="19"/>
      <c r="AE14" s="19" t="s">
        <v>79</v>
      </c>
      <c r="AF14" s="25"/>
      <c r="AG14" s="131" t="s">
        <v>202</v>
      </c>
      <c r="AH14" s="131" t="s">
        <v>203</v>
      </c>
      <c r="AI14" s="131"/>
      <c r="AJ14" s="131" t="s">
        <v>204</v>
      </c>
      <c r="AK14" s="25"/>
      <c r="AL14" s="26">
        <v>1</v>
      </c>
      <c r="AM14" s="26"/>
      <c r="AN14" s="26">
        <v>1</v>
      </c>
      <c r="AO14" s="28">
        <v>1</v>
      </c>
      <c r="AP14" s="30"/>
      <c r="AQ14" s="26"/>
      <c r="AR14" s="40"/>
    </row>
    <row r="15" spans="1:44" s="4" customFormat="1" ht="15" customHeight="1" x14ac:dyDescent="0.25">
      <c r="A15" s="2"/>
      <c r="B15" s="26">
        <v>1999</v>
      </c>
      <c r="C15" s="26" t="s">
        <v>77</v>
      </c>
      <c r="D15" s="162" t="s">
        <v>111</v>
      </c>
      <c r="E15" s="26">
        <v>18</v>
      </c>
      <c r="F15" s="26">
        <v>1</v>
      </c>
      <c r="G15" s="28">
        <v>29</v>
      </c>
      <c r="H15" s="26">
        <v>10</v>
      </c>
      <c r="I15" s="26">
        <v>89</v>
      </c>
      <c r="J15" s="26">
        <v>2</v>
      </c>
      <c r="K15" s="26">
        <v>11</v>
      </c>
      <c r="L15" s="26">
        <v>46</v>
      </c>
      <c r="M15" s="26">
        <v>30</v>
      </c>
      <c r="N15" s="33">
        <v>0.58899999999999997</v>
      </c>
      <c r="O15" s="31">
        <v>151.10356536502547</v>
      </c>
      <c r="P15" s="83" t="s">
        <v>217</v>
      </c>
      <c r="Q15" s="19"/>
      <c r="R15" s="19"/>
      <c r="S15" s="19"/>
      <c r="T15" s="31"/>
      <c r="U15" s="26">
        <v>3</v>
      </c>
      <c r="V15" s="26">
        <v>0</v>
      </c>
      <c r="W15" s="28">
        <v>4</v>
      </c>
      <c r="X15" s="26">
        <v>1</v>
      </c>
      <c r="Y15" s="26">
        <v>10</v>
      </c>
      <c r="Z15" s="29">
        <v>0.435</v>
      </c>
      <c r="AA15" s="25"/>
      <c r="AB15" s="19"/>
      <c r="AC15" s="19"/>
      <c r="AD15" s="19"/>
      <c r="AE15" s="19"/>
      <c r="AF15" s="25"/>
      <c r="AG15" s="131" t="s">
        <v>205</v>
      </c>
      <c r="AH15" s="131"/>
      <c r="AI15" s="131"/>
      <c r="AJ15" s="131"/>
      <c r="AK15" s="25"/>
      <c r="AL15" s="26"/>
      <c r="AM15" s="26"/>
      <c r="AN15" s="26">
        <v>1</v>
      </c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2000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9"/>
      <c r="O16" s="25">
        <v>0</v>
      </c>
      <c r="P16" s="83"/>
      <c r="Q16" s="19"/>
      <c r="R16" s="19"/>
      <c r="S16" s="19"/>
      <c r="T16" s="31"/>
      <c r="U16" s="131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31"/>
      <c r="AH16" s="131"/>
      <c r="AI16" s="131"/>
      <c r="AJ16" s="131"/>
      <c r="AK16" s="25"/>
      <c r="AL16" s="26"/>
      <c r="AM16" s="131"/>
      <c r="AN16" s="132"/>
      <c r="AO16" s="28"/>
      <c r="AP16" s="30"/>
      <c r="AQ16" s="26"/>
      <c r="AR16" s="40"/>
    </row>
    <row r="17" spans="1:54" s="4" customFormat="1" ht="15" customHeight="1" x14ac:dyDescent="0.25">
      <c r="A17" s="2"/>
      <c r="B17" s="26">
        <v>2001</v>
      </c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9"/>
      <c r="O17" s="25">
        <v>0</v>
      </c>
      <c r="P17" s="83"/>
      <c r="Q17" s="19"/>
      <c r="R17" s="19"/>
      <c r="S17" s="19"/>
      <c r="T17" s="31"/>
      <c r="U17" s="131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31"/>
      <c r="AH17" s="131"/>
      <c r="AI17" s="131"/>
      <c r="AJ17" s="131"/>
      <c r="AK17" s="25"/>
      <c r="AL17" s="26"/>
      <c r="AM17" s="131"/>
      <c r="AN17" s="132"/>
      <c r="AO17" s="28"/>
      <c r="AP17" s="30"/>
      <c r="AQ17" s="26"/>
      <c r="AR17" s="40"/>
    </row>
    <row r="18" spans="1:54" s="4" customFormat="1" ht="15" customHeight="1" x14ac:dyDescent="0.25">
      <c r="A18" s="2"/>
      <c r="B18" s="26">
        <v>2002</v>
      </c>
      <c r="C18" s="26" t="s">
        <v>58</v>
      </c>
      <c r="D18" s="27" t="s">
        <v>127</v>
      </c>
      <c r="E18" s="26">
        <v>28</v>
      </c>
      <c r="F18" s="26">
        <v>3</v>
      </c>
      <c r="G18" s="28">
        <v>74</v>
      </c>
      <c r="H18" s="26">
        <v>9</v>
      </c>
      <c r="I18" s="26">
        <v>117</v>
      </c>
      <c r="J18" s="26">
        <v>0</v>
      </c>
      <c r="K18" s="26">
        <v>5</v>
      </c>
      <c r="L18" s="26">
        <v>35</v>
      </c>
      <c r="M18" s="26">
        <v>77</v>
      </c>
      <c r="N18" s="33">
        <v>0.498</v>
      </c>
      <c r="O18" s="31">
        <v>234.93975903614458</v>
      </c>
      <c r="P18" s="163" t="s">
        <v>74</v>
      </c>
      <c r="Q18" s="19"/>
      <c r="R18" s="26" t="s">
        <v>75</v>
      </c>
      <c r="S18" s="19"/>
      <c r="T18" s="31"/>
      <c r="U18" s="26">
        <v>11</v>
      </c>
      <c r="V18" s="26">
        <v>2</v>
      </c>
      <c r="W18" s="28">
        <v>24</v>
      </c>
      <c r="X18" s="26">
        <v>4</v>
      </c>
      <c r="Y18" s="26">
        <v>39</v>
      </c>
      <c r="Z18" s="29">
        <v>0.433</v>
      </c>
      <c r="AA18" s="25"/>
      <c r="AB18" s="163" t="s">
        <v>74</v>
      </c>
      <c r="AC18" s="19"/>
      <c r="AD18" s="19" t="s">
        <v>75</v>
      </c>
      <c r="AE18" s="19"/>
      <c r="AF18" s="25"/>
      <c r="AG18" s="131" t="s">
        <v>206</v>
      </c>
      <c r="AH18" s="131" t="s">
        <v>199</v>
      </c>
      <c r="AI18" s="131" t="s">
        <v>207</v>
      </c>
      <c r="AJ18" s="131"/>
      <c r="AK18" s="25"/>
      <c r="AL18" s="26">
        <v>1</v>
      </c>
      <c r="AM18" s="26"/>
      <c r="AN18" s="26">
        <v>1</v>
      </c>
      <c r="AO18" s="28"/>
      <c r="AP18" s="30"/>
      <c r="AQ18" s="26"/>
      <c r="AR18" s="40"/>
    </row>
    <row r="19" spans="1:54" s="4" customFormat="1" ht="15" customHeight="1" x14ac:dyDescent="0.25">
      <c r="A19" s="1"/>
      <c r="B19" s="17" t="s">
        <v>7</v>
      </c>
      <c r="C19" s="18"/>
      <c r="D19" s="16"/>
      <c r="E19" s="19">
        <v>330</v>
      </c>
      <c r="F19" s="19">
        <v>33</v>
      </c>
      <c r="G19" s="19">
        <v>340</v>
      </c>
      <c r="H19" s="19">
        <v>412</v>
      </c>
      <c r="I19" s="19">
        <v>1841</v>
      </c>
      <c r="J19" s="19">
        <v>432</v>
      </c>
      <c r="K19" s="19">
        <v>539</v>
      </c>
      <c r="L19" s="19">
        <v>497</v>
      </c>
      <c r="M19" s="19">
        <v>373</v>
      </c>
      <c r="N19" s="34">
        <f>PRODUCT(1841/2968)</f>
        <v>0.62028301886792447</v>
      </c>
      <c r="O19" s="25">
        <v>2968.2695745230158</v>
      </c>
      <c r="P19" s="83" t="s">
        <v>174</v>
      </c>
      <c r="Q19" s="83" t="s">
        <v>175</v>
      </c>
      <c r="R19" s="83" t="s">
        <v>177</v>
      </c>
      <c r="S19" s="83" t="s">
        <v>176</v>
      </c>
      <c r="T19" s="31"/>
      <c r="U19" s="19">
        <v>80</v>
      </c>
      <c r="V19" s="19">
        <v>12</v>
      </c>
      <c r="W19" s="19">
        <v>106</v>
      </c>
      <c r="X19" s="19">
        <v>92</v>
      </c>
      <c r="Y19" s="19">
        <v>426</v>
      </c>
      <c r="Z19" s="34">
        <v>0.57699999999999996</v>
      </c>
      <c r="AA19" s="103">
        <v>0</v>
      </c>
      <c r="AB19" s="83" t="s">
        <v>178</v>
      </c>
      <c r="AC19" s="83" t="s">
        <v>225</v>
      </c>
      <c r="AD19" s="83" t="s">
        <v>179</v>
      </c>
      <c r="AE19" s="83" t="s">
        <v>224</v>
      </c>
      <c r="AF19" s="25"/>
      <c r="AG19" s="83" t="s">
        <v>180</v>
      </c>
      <c r="AH19" s="83" t="s">
        <v>164</v>
      </c>
      <c r="AI19" s="83" t="s">
        <v>63</v>
      </c>
      <c r="AJ19" s="83" t="s">
        <v>181</v>
      </c>
      <c r="AK19" s="25"/>
      <c r="AL19" s="19">
        <v>10</v>
      </c>
      <c r="AM19" s="19">
        <v>3</v>
      </c>
      <c r="AN19" s="19">
        <v>6</v>
      </c>
      <c r="AO19" s="19">
        <v>3</v>
      </c>
      <c r="AP19" s="19">
        <v>4</v>
      </c>
      <c r="AQ19" s="19">
        <v>0</v>
      </c>
      <c r="AR19" s="40"/>
    </row>
    <row r="20" spans="1:54" s="4" customFormat="1" ht="15" customHeight="1" x14ac:dyDescent="0.25">
      <c r="A20" s="1"/>
      <c r="B20" s="17" t="s">
        <v>420</v>
      </c>
      <c r="C20" s="18"/>
      <c r="D20" s="16"/>
      <c r="E20" s="18"/>
      <c r="F20" s="15" t="s">
        <v>421</v>
      </c>
      <c r="G20" s="15" t="s">
        <v>397</v>
      </c>
      <c r="H20" s="15" t="s">
        <v>422</v>
      </c>
      <c r="I20" s="15" t="s">
        <v>423</v>
      </c>
      <c r="J20" s="15"/>
      <c r="K20" s="15"/>
      <c r="L20" s="15"/>
      <c r="M20" s="15"/>
      <c r="N20" s="95"/>
      <c r="O20" s="25"/>
      <c r="P20" s="23"/>
      <c r="Q20" s="21"/>
      <c r="R20" s="96"/>
      <c r="S20" s="97"/>
      <c r="T20" s="25"/>
      <c r="U20" s="18" t="s">
        <v>424</v>
      </c>
      <c r="V20" s="15" t="s">
        <v>76</v>
      </c>
      <c r="W20" s="15" t="s">
        <v>276</v>
      </c>
      <c r="X20" s="15" t="s">
        <v>209</v>
      </c>
      <c r="Y20" s="15" t="s">
        <v>398</v>
      </c>
      <c r="Z20" s="16"/>
      <c r="AA20" s="25"/>
      <c r="AB20" s="98"/>
      <c r="AC20" s="99"/>
      <c r="AD20" s="96"/>
      <c r="AE20" s="97"/>
      <c r="AF20" s="25"/>
      <c r="AG20" s="100">
        <v>0.58299999999999996</v>
      </c>
      <c r="AH20" s="101">
        <v>0.875</v>
      </c>
      <c r="AI20" s="101">
        <v>1</v>
      </c>
      <c r="AJ20" s="102">
        <v>0.42899999999999999</v>
      </c>
      <c r="AK20" s="25"/>
      <c r="AL20" s="18"/>
      <c r="AM20" s="15"/>
      <c r="AN20" s="15"/>
      <c r="AO20" s="15"/>
      <c r="AP20" s="15"/>
      <c r="AQ20" s="16"/>
      <c r="AR20" s="40"/>
    </row>
    <row r="21" spans="1:54" ht="15" customHeight="1" x14ac:dyDescent="0.25">
      <c r="A21" s="2"/>
      <c r="B21" s="27" t="s">
        <v>2</v>
      </c>
      <c r="C21" s="30"/>
      <c r="D21" s="35">
        <v>1944.3333333333333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5"/>
      <c r="Q21" s="25"/>
      <c r="R21" s="25"/>
      <c r="S21" s="25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54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54" ht="15" customHeight="1" x14ac:dyDescent="0.25">
      <c r="A23" s="2"/>
      <c r="B23" s="23" t="s">
        <v>24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16</v>
      </c>
      <c r="J23" s="36"/>
      <c r="K23" s="19" t="s">
        <v>26</v>
      </c>
      <c r="L23" s="19" t="s">
        <v>27</v>
      </c>
      <c r="M23" s="19" t="s">
        <v>28</v>
      </c>
      <c r="N23" s="19" t="s">
        <v>21</v>
      </c>
      <c r="O23" s="25"/>
      <c r="P23" s="42" t="s">
        <v>387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388</v>
      </c>
      <c r="AH23" s="13"/>
      <c r="AI23" s="13"/>
      <c r="AJ23" s="13"/>
      <c r="AK23" s="13"/>
      <c r="AL23" s="12" t="s">
        <v>389</v>
      </c>
      <c r="AM23" s="13"/>
      <c r="AN23" s="13"/>
      <c r="AO23" s="13"/>
      <c r="AP23" s="13"/>
      <c r="AQ23" s="44"/>
      <c r="AR23" s="40"/>
    </row>
    <row r="24" spans="1:54" ht="15" customHeight="1" x14ac:dyDescent="0.25">
      <c r="A24" s="2"/>
      <c r="B24" s="42" t="s">
        <v>12</v>
      </c>
      <c r="C24" s="13"/>
      <c r="D24" s="44"/>
      <c r="E24" s="26">
        <v>330</v>
      </c>
      <c r="F24" s="26">
        <v>33</v>
      </c>
      <c r="G24" s="26">
        <v>340</v>
      </c>
      <c r="H24" s="26">
        <v>412</v>
      </c>
      <c r="I24" s="26">
        <v>1841</v>
      </c>
      <c r="J24" s="36"/>
      <c r="K24" s="45">
        <v>1.1303030303030304</v>
      </c>
      <c r="L24" s="45">
        <v>1.2484848484848485</v>
      </c>
      <c r="M24" s="45">
        <v>5.5787878787878791</v>
      </c>
      <c r="N24" s="33">
        <v>0.62</v>
      </c>
      <c r="O24" s="25">
        <v>3443</v>
      </c>
      <c r="P24" s="194" t="s">
        <v>9</v>
      </c>
      <c r="Q24" s="195"/>
      <c r="R24" s="196">
        <v>1988</v>
      </c>
      <c r="S24" s="196"/>
      <c r="T24" s="196"/>
      <c r="U24" s="196"/>
      <c r="V24" s="196"/>
      <c r="W24" s="196"/>
      <c r="X24" s="196"/>
      <c r="Y24" s="197"/>
      <c r="Z24" s="197"/>
      <c r="AA24" s="197"/>
      <c r="AB24" s="197"/>
      <c r="AC24" s="196"/>
      <c r="AD24" s="196"/>
      <c r="AE24" s="198"/>
      <c r="AF24" s="25"/>
      <c r="AG24" s="194" t="s">
        <v>9</v>
      </c>
      <c r="AH24" s="218" t="s">
        <v>391</v>
      </c>
      <c r="AI24" s="171"/>
      <c r="AJ24" s="170"/>
      <c r="AK24" s="170"/>
      <c r="AL24" s="170">
        <v>2813</v>
      </c>
      <c r="AM24" s="219"/>
      <c r="AN24" s="177" t="s">
        <v>392</v>
      </c>
      <c r="AO24" s="219"/>
      <c r="AP24" s="219"/>
      <c r="AQ24" s="220"/>
      <c r="AR24" s="40"/>
    </row>
    <row r="25" spans="1:54" ht="15" customHeight="1" x14ac:dyDescent="0.25">
      <c r="A25" s="2"/>
      <c r="B25" s="46" t="s">
        <v>14</v>
      </c>
      <c r="C25" s="47"/>
      <c r="D25" s="48"/>
      <c r="E25" s="26">
        <v>80</v>
      </c>
      <c r="F25" s="26">
        <v>12</v>
      </c>
      <c r="G25" s="26">
        <v>106</v>
      </c>
      <c r="H25" s="26">
        <v>92</v>
      </c>
      <c r="I25" s="26">
        <v>426</v>
      </c>
      <c r="J25" s="36"/>
      <c r="K25" s="45">
        <v>1.4750000000000001</v>
      </c>
      <c r="L25" s="45">
        <v>1.1499999999999999</v>
      </c>
      <c r="M25" s="45">
        <v>5.3250000000000002</v>
      </c>
      <c r="N25" s="33">
        <v>0.57699999999999996</v>
      </c>
      <c r="O25" s="25">
        <v>669</v>
      </c>
      <c r="P25" s="199" t="s">
        <v>52</v>
      </c>
      <c r="Q25" s="200"/>
      <c r="R25" s="171">
        <v>1988</v>
      </c>
      <c r="S25" s="171"/>
      <c r="T25" s="171"/>
      <c r="U25" s="171"/>
      <c r="V25" s="171"/>
      <c r="W25" s="171"/>
      <c r="X25" s="171"/>
      <c r="Y25" s="177"/>
      <c r="Z25" s="177"/>
      <c r="AA25" s="177"/>
      <c r="AB25" s="177"/>
      <c r="AC25" s="171"/>
      <c r="AD25" s="171"/>
      <c r="AE25" s="180"/>
      <c r="AF25" s="25"/>
      <c r="AG25" s="199" t="s">
        <v>52</v>
      </c>
      <c r="AH25" s="218" t="s">
        <v>393</v>
      </c>
      <c r="AI25" s="171"/>
      <c r="AJ25" s="170"/>
      <c r="AK25" s="170"/>
      <c r="AL25" s="170">
        <v>3019</v>
      </c>
      <c r="AM25" s="170"/>
      <c r="AN25" s="177" t="s">
        <v>390</v>
      </c>
      <c r="AO25" s="170"/>
      <c r="AP25" s="170"/>
      <c r="AQ25" s="176"/>
      <c r="AR25" s="40"/>
    </row>
    <row r="26" spans="1:54" ht="15" customHeight="1" x14ac:dyDescent="0.25">
      <c r="A26" s="2"/>
      <c r="B26" s="49" t="s">
        <v>15</v>
      </c>
      <c r="C26" s="50"/>
      <c r="D26" s="51"/>
      <c r="E26" s="32"/>
      <c r="F26" s="32"/>
      <c r="G26" s="32"/>
      <c r="H26" s="32"/>
      <c r="I26" s="32"/>
      <c r="J26" s="36"/>
      <c r="K26" s="52"/>
      <c r="L26" s="52"/>
      <c r="M26" s="52"/>
      <c r="N26" s="53"/>
      <c r="O26" s="25">
        <v>344</v>
      </c>
      <c r="P26" s="199" t="s">
        <v>53</v>
      </c>
      <c r="Q26" s="200"/>
      <c r="R26" s="171">
        <v>1988</v>
      </c>
      <c r="S26" s="171"/>
      <c r="T26" s="171"/>
      <c r="U26" s="171"/>
      <c r="V26" s="171"/>
      <c r="W26" s="171"/>
      <c r="X26" s="171"/>
      <c r="Y26" s="177"/>
      <c r="Z26" s="177"/>
      <c r="AA26" s="171"/>
      <c r="AB26" s="171"/>
      <c r="AC26" s="170"/>
      <c r="AD26" s="170"/>
      <c r="AE26" s="180"/>
      <c r="AF26" s="25"/>
      <c r="AG26" s="199" t="s">
        <v>53</v>
      </c>
      <c r="AH26" s="218" t="s">
        <v>391</v>
      </c>
      <c r="AI26" s="171"/>
      <c r="AJ26" s="170"/>
      <c r="AK26" s="170"/>
      <c r="AL26" s="170">
        <v>2813</v>
      </c>
      <c r="AM26" s="170"/>
      <c r="AN26" s="177" t="s">
        <v>394</v>
      </c>
      <c r="AO26" s="170"/>
      <c r="AP26" s="170"/>
      <c r="AQ26" s="176"/>
      <c r="AR26" s="40"/>
    </row>
    <row r="27" spans="1:54" ht="15" customHeight="1" x14ac:dyDescent="0.25">
      <c r="A27" s="2"/>
      <c r="B27" s="54" t="s">
        <v>25</v>
      </c>
      <c r="C27" s="55"/>
      <c r="D27" s="56"/>
      <c r="E27" s="19">
        <v>410</v>
      </c>
      <c r="F27" s="19">
        <v>45</v>
      </c>
      <c r="G27" s="19">
        <v>446</v>
      </c>
      <c r="H27" s="19">
        <v>504</v>
      </c>
      <c r="I27" s="19">
        <v>2267</v>
      </c>
      <c r="J27" s="36"/>
      <c r="K27" s="57">
        <v>1.1975609756097561</v>
      </c>
      <c r="L27" s="57">
        <v>1.2292682926829268</v>
      </c>
      <c r="M27" s="57">
        <v>5.5292682926829269</v>
      </c>
      <c r="N27" s="34">
        <v>0.61199999999999999</v>
      </c>
      <c r="O27" s="25">
        <v>4268.2389114624239</v>
      </c>
      <c r="P27" s="185" t="s">
        <v>10</v>
      </c>
      <c r="Q27" s="201"/>
      <c r="R27" s="186">
        <v>1989</v>
      </c>
      <c r="S27" s="186"/>
      <c r="T27" s="186"/>
      <c r="U27" s="186"/>
      <c r="V27" s="186"/>
      <c r="W27" s="186"/>
      <c r="X27" s="186"/>
      <c r="Y27" s="202"/>
      <c r="Z27" s="202"/>
      <c r="AA27" s="186"/>
      <c r="AB27" s="186"/>
      <c r="AC27" s="203"/>
      <c r="AD27" s="203"/>
      <c r="AE27" s="187"/>
      <c r="AF27" s="25"/>
      <c r="AG27" s="185" t="s">
        <v>10</v>
      </c>
      <c r="AH27" s="221" t="s">
        <v>395</v>
      </c>
      <c r="AI27" s="186"/>
      <c r="AJ27" s="203"/>
      <c r="AK27" s="203"/>
      <c r="AL27" s="203">
        <v>3400</v>
      </c>
      <c r="AM27" s="203"/>
      <c r="AN27" s="202" t="s">
        <v>396</v>
      </c>
      <c r="AO27" s="203"/>
      <c r="AP27" s="203"/>
      <c r="AQ27" s="77"/>
      <c r="AR27" s="40"/>
    </row>
    <row r="28" spans="1:54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5"/>
      <c r="P28" s="36"/>
      <c r="Q28" s="39"/>
      <c r="R28" s="36"/>
      <c r="S28" s="36"/>
      <c r="T28" s="25"/>
      <c r="U28" s="25"/>
      <c r="V28" s="39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8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54" ht="15" customHeight="1" x14ac:dyDescent="0.25">
      <c r="A29" s="2"/>
      <c r="B29" s="42" t="s">
        <v>226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59"/>
      <c r="O29" s="12"/>
      <c r="P29" s="13"/>
      <c r="Q29" s="13"/>
      <c r="R29" s="13"/>
      <c r="S29" s="13"/>
      <c r="T29" s="12"/>
      <c r="U29" s="12"/>
      <c r="V29" s="60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44"/>
      <c r="AR29" s="40"/>
    </row>
    <row r="30" spans="1:54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5"/>
      <c r="P30" s="25"/>
      <c r="Q30" s="25"/>
      <c r="R30" s="25"/>
      <c r="S30" s="25"/>
      <c r="T30" s="25"/>
      <c r="U30" s="36"/>
      <c r="V30" s="39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58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54" ht="15" customHeight="1" x14ac:dyDescent="0.25">
      <c r="A31" s="2"/>
      <c r="B31" s="61" t="s">
        <v>59</v>
      </c>
      <c r="C31" s="36"/>
      <c r="D31" s="61" t="s">
        <v>173</v>
      </c>
      <c r="E31" s="36"/>
      <c r="F31" s="36"/>
      <c r="G31" s="36"/>
      <c r="H31" s="36"/>
      <c r="I31" s="36"/>
      <c r="J31" s="36"/>
      <c r="K31" s="36"/>
      <c r="L31" s="36"/>
      <c r="M31" s="36"/>
      <c r="N31" s="36" t="s">
        <v>82</v>
      </c>
      <c r="O31" s="25"/>
      <c r="P31" s="36"/>
      <c r="Q31" s="39"/>
      <c r="R31" s="36"/>
      <c r="S31" s="36"/>
      <c r="T31" s="25"/>
      <c r="U31" s="25"/>
      <c r="V31" s="36" t="s">
        <v>83</v>
      </c>
      <c r="W31" s="36"/>
      <c r="X31" s="36"/>
      <c r="Y31" s="36"/>
      <c r="Z31" s="36"/>
      <c r="AA31" s="58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</row>
    <row r="32" spans="1:54" ht="15" customHeight="1" x14ac:dyDescent="0.2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5"/>
      <c r="P32" s="25"/>
      <c r="Q32" s="25"/>
      <c r="R32" s="25"/>
      <c r="S32" s="25"/>
      <c r="T32" s="25"/>
      <c r="U32" s="36"/>
      <c r="V32" s="39"/>
      <c r="W32" s="36"/>
      <c r="X32" s="36"/>
      <c r="Y32" s="25"/>
      <c r="Z32" s="25"/>
      <c r="AA32" s="25"/>
      <c r="AB32" s="25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</row>
    <row r="33" spans="1:45" ht="15" customHeight="1" x14ac:dyDescent="0.2">
      <c r="A33" s="2"/>
      <c r="B33" s="165" t="s">
        <v>229</v>
      </c>
      <c r="C33" s="65"/>
      <c r="D33" s="65"/>
      <c r="E33" s="65"/>
      <c r="F33" s="65" t="s">
        <v>230</v>
      </c>
      <c r="G33" s="65" t="s">
        <v>3</v>
      </c>
      <c r="H33" s="65" t="s">
        <v>5</v>
      </c>
      <c r="I33" s="65" t="s">
        <v>6</v>
      </c>
      <c r="J33" s="65" t="s">
        <v>231</v>
      </c>
      <c r="K33" s="166" t="s">
        <v>16</v>
      </c>
      <c r="L33" s="36"/>
      <c r="M33" s="167" t="s">
        <v>232</v>
      </c>
      <c r="N33" s="66"/>
      <c r="O33" s="66"/>
      <c r="P33" s="65" t="s">
        <v>3</v>
      </c>
      <c r="Q33" s="65" t="s">
        <v>5</v>
      </c>
      <c r="R33" s="65" t="s">
        <v>6</v>
      </c>
      <c r="S33" s="65" t="s">
        <v>231</v>
      </c>
      <c r="T33" s="66"/>
      <c r="U33" s="166" t="s">
        <v>16</v>
      </c>
      <c r="V33" s="36"/>
      <c r="W33" s="167" t="s">
        <v>343</v>
      </c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168"/>
      <c r="AI33" s="165" t="s">
        <v>399</v>
      </c>
      <c r="AJ33" s="65"/>
      <c r="AK33" s="67"/>
      <c r="AL33" s="65" t="s">
        <v>400</v>
      </c>
      <c r="AM33" s="66"/>
      <c r="AN33" s="67" t="s">
        <v>401</v>
      </c>
      <c r="AO33" s="66"/>
      <c r="AP33" s="65" t="s">
        <v>402</v>
      </c>
      <c r="AQ33" s="137"/>
      <c r="AR33" s="25"/>
      <c r="AS33" s="25"/>
    </row>
    <row r="34" spans="1:45" ht="15" customHeight="1" x14ac:dyDescent="0.2">
      <c r="A34" s="2"/>
      <c r="B34" s="169">
        <v>1988</v>
      </c>
      <c r="C34" s="170" t="s">
        <v>81</v>
      </c>
      <c r="D34" s="171" t="s">
        <v>90</v>
      </c>
      <c r="E34" s="170"/>
      <c r="F34" s="170">
        <v>18</v>
      </c>
      <c r="G34" s="170">
        <v>9</v>
      </c>
      <c r="H34" s="172">
        <v>0.44444444444444442</v>
      </c>
      <c r="I34" s="172">
        <v>0.44444444444444442</v>
      </c>
      <c r="J34" s="172">
        <v>0.88888888888888884</v>
      </c>
      <c r="K34" s="173">
        <v>2.6666666666666665</v>
      </c>
      <c r="L34" s="39"/>
      <c r="M34" s="174" t="s">
        <v>235</v>
      </c>
      <c r="N34" s="170"/>
      <c r="O34" s="170"/>
      <c r="P34" s="170" t="s">
        <v>303</v>
      </c>
      <c r="Q34" s="170" t="s">
        <v>315</v>
      </c>
      <c r="R34" s="170" t="s">
        <v>323</v>
      </c>
      <c r="S34" s="170" t="s">
        <v>323</v>
      </c>
      <c r="T34" s="175"/>
      <c r="U34" s="176" t="s">
        <v>317</v>
      </c>
      <c r="V34" s="39"/>
      <c r="W34" s="174" t="s">
        <v>233</v>
      </c>
      <c r="X34" s="177"/>
      <c r="Y34" s="177"/>
      <c r="Z34" s="171"/>
      <c r="AA34" s="171"/>
      <c r="AB34" s="171"/>
      <c r="AC34" s="171"/>
      <c r="AD34" s="171"/>
      <c r="AE34" s="171"/>
      <c r="AF34" s="171"/>
      <c r="AG34" s="178"/>
      <c r="AH34" s="179"/>
      <c r="AI34" s="169">
        <v>1994</v>
      </c>
      <c r="AJ34" s="222" t="s">
        <v>404</v>
      </c>
      <c r="AK34" s="223"/>
      <c r="AL34" s="224">
        <v>1056.7</v>
      </c>
      <c r="AM34" s="177"/>
      <c r="AN34" s="226">
        <v>211.7</v>
      </c>
      <c r="AO34" s="170"/>
      <c r="AP34" s="170">
        <v>1</v>
      </c>
      <c r="AQ34" s="180"/>
      <c r="AR34" s="25"/>
      <c r="AS34" s="25"/>
    </row>
    <row r="35" spans="1:45" ht="15" customHeight="1" x14ac:dyDescent="0.2">
      <c r="A35" s="2"/>
      <c r="B35" s="169">
        <v>1989</v>
      </c>
      <c r="C35" s="170" t="s">
        <v>75</v>
      </c>
      <c r="D35" s="171" t="s">
        <v>90</v>
      </c>
      <c r="E35" s="170"/>
      <c r="F35" s="170">
        <v>19</v>
      </c>
      <c r="G35" s="170">
        <v>22</v>
      </c>
      <c r="H35" s="172">
        <v>0.68181818181818177</v>
      </c>
      <c r="I35" s="172">
        <v>0.77272727272727271</v>
      </c>
      <c r="J35" s="172">
        <v>1.4545454545454546</v>
      </c>
      <c r="K35" s="173">
        <v>4.0909090909090908</v>
      </c>
      <c r="L35" s="39"/>
      <c r="M35" s="174" t="s">
        <v>237</v>
      </c>
      <c r="N35" s="170"/>
      <c r="O35" s="170"/>
      <c r="P35" s="170" t="s">
        <v>304</v>
      </c>
      <c r="Q35" s="170" t="s">
        <v>316</v>
      </c>
      <c r="R35" s="170" t="s">
        <v>324</v>
      </c>
      <c r="S35" s="170" t="s">
        <v>324</v>
      </c>
      <c r="T35" s="175"/>
      <c r="U35" s="176" t="s">
        <v>331</v>
      </c>
      <c r="V35" s="39"/>
      <c r="W35" s="181" t="s">
        <v>341</v>
      </c>
      <c r="X35" s="177"/>
      <c r="Y35" s="177" t="s">
        <v>344</v>
      </c>
      <c r="Z35" s="210"/>
      <c r="AA35" s="210"/>
      <c r="AB35" s="210"/>
      <c r="AC35" s="210"/>
      <c r="AD35" s="210"/>
      <c r="AE35" s="210"/>
      <c r="AF35" s="210"/>
      <c r="AG35" s="210" t="s">
        <v>345</v>
      </c>
      <c r="AH35" s="180"/>
      <c r="AI35" s="169">
        <v>1995</v>
      </c>
      <c r="AJ35" s="222" t="s">
        <v>405</v>
      </c>
      <c r="AK35" s="223"/>
      <c r="AL35" s="224">
        <v>1243.3</v>
      </c>
      <c r="AM35" s="177"/>
      <c r="AN35" s="226">
        <v>186.7</v>
      </c>
      <c r="AO35" s="177"/>
      <c r="AP35" s="170"/>
      <c r="AQ35" s="227"/>
      <c r="AR35" s="25"/>
      <c r="AS35" s="25"/>
    </row>
    <row r="36" spans="1:45" ht="15" customHeight="1" x14ac:dyDescent="0.2">
      <c r="A36" s="2"/>
      <c r="B36" s="169">
        <v>1990</v>
      </c>
      <c r="C36" s="170" t="s">
        <v>75</v>
      </c>
      <c r="D36" s="171" t="s">
        <v>90</v>
      </c>
      <c r="E36" s="170"/>
      <c r="F36" s="170">
        <v>20</v>
      </c>
      <c r="G36" s="170">
        <v>25</v>
      </c>
      <c r="H36" s="172">
        <v>0.6</v>
      </c>
      <c r="I36" s="172">
        <v>1.04</v>
      </c>
      <c r="J36" s="172">
        <v>1.64</v>
      </c>
      <c r="K36" s="173">
        <v>4.88</v>
      </c>
      <c r="L36" s="39"/>
      <c r="M36" s="174" t="s">
        <v>238</v>
      </c>
      <c r="N36" s="170"/>
      <c r="O36" s="170"/>
      <c r="P36" s="170" t="s">
        <v>305</v>
      </c>
      <c r="Q36" s="170" t="s">
        <v>317</v>
      </c>
      <c r="R36" s="170" t="s">
        <v>325</v>
      </c>
      <c r="S36" s="170" t="s">
        <v>325</v>
      </c>
      <c r="T36" s="175"/>
      <c r="U36" s="176" t="s">
        <v>332</v>
      </c>
      <c r="V36" s="39"/>
      <c r="W36" s="181" t="s">
        <v>234</v>
      </c>
      <c r="X36" s="177"/>
      <c r="Y36" s="211" t="s">
        <v>353</v>
      </c>
      <c r="Z36" s="210"/>
      <c r="AA36" s="210"/>
      <c r="AB36" s="210"/>
      <c r="AC36" s="210"/>
      <c r="AD36" s="210"/>
      <c r="AE36" s="210"/>
      <c r="AF36" s="210"/>
      <c r="AG36" s="210" t="s">
        <v>294</v>
      </c>
      <c r="AH36" s="180"/>
      <c r="AI36" s="169">
        <v>1996</v>
      </c>
      <c r="AJ36" s="222" t="s">
        <v>227</v>
      </c>
      <c r="AK36" s="223"/>
      <c r="AL36" s="224">
        <v>1394</v>
      </c>
      <c r="AM36" s="177"/>
      <c r="AN36" s="226">
        <f t="shared" ref="AN36:AN41" si="0">PRODUCT(AL36-AL35)</f>
        <v>150.70000000000005</v>
      </c>
      <c r="AO36" s="177"/>
      <c r="AP36" s="170">
        <v>2</v>
      </c>
      <c r="AQ36" s="227"/>
      <c r="AR36" s="25"/>
      <c r="AS36" s="25"/>
    </row>
    <row r="37" spans="1:45" ht="15" customHeight="1" x14ac:dyDescent="0.2">
      <c r="A37" s="2"/>
      <c r="B37" s="169">
        <v>1991</v>
      </c>
      <c r="C37" s="170" t="s">
        <v>74</v>
      </c>
      <c r="D37" s="171" t="s">
        <v>90</v>
      </c>
      <c r="E37" s="170"/>
      <c r="F37" s="170">
        <v>21</v>
      </c>
      <c r="G37" s="170">
        <v>26</v>
      </c>
      <c r="H37" s="172">
        <v>0.34615384615384615</v>
      </c>
      <c r="I37" s="172">
        <v>1.8076923076923077</v>
      </c>
      <c r="J37" s="172">
        <v>2.1538461538461537</v>
      </c>
      <c r="K37" s="173">
        <v>7.1538461538461542</v>
      </c>
      <c r="L37" s="39"/>
      <c r="M37" s="174" t="s">
        <v>240</v>
      </c>
      <c r="N37" s="170"/>
      <c r="O37" s="170"/>
      <c r="P37" s="170" t="s">
        <v>306</v>
      </c>
      <c r="Q37" s="170" t="s">
        <v>318</v>
      </c>
      <c r="R37" s="170" t="s">
        <v>326</v>
      </c>
      <c r="S37" s="170" t="s">
        <v>326</v>
      </c>
      <c r="T37" s="175"/>
      <c r="U37" s="176" t="s">
        <v>333</v>
      </c>
      <c r="V37" s="39"/>
      <c r="W37" s="174"/>
      <c r="X37" s="177"/>
      <c r="Y37" s="177"/>
      <c r="Z37" s="171"/>
      <c r="AA37" s="171"/>
      <c r="AB37" s="171"/>
      <c r="AC37" s="171"/>
      <c r="AD37" s="171"/>
      <c r="AE37" s="171"/>
      <c r="AF37" s="171"/>
      <c r="AG37" s="178"/>
      <c r="AH37" s="179"/>
      <c r="AI37" s="169">
        <v>1997</v>
      </c>
      <c r="AJ37" s="222" t="s">
        <v>228</v>
      </c>
      <c r="AK37" s="223"/>
      <c r="AL37" s="224">
        <v>1540.3</v>
      </c>
      <c r="AM37" s="177"/>
      <c r="AN37" s="226">
        <f t="shared" si="0"/>
        <v>146.29999999999995</v>
      </c>
      <c r="AO37" s="177"/>
      <c r="AP37" s="170"/>
      <c r="AQ37" s="227"/>
      <c r="AR37" s="25"/>
      <c r="AS37" s="25"/>
    </row>
    <row r="38" spans="1:45" ht="15" customHeight="1" x14ac:dyDescent="0.2">
      <c r="A38" s="2"/>
      <c r="B38" s="169">
        <v>1992</v>
      </c>
      <c r="C38" s="170" t="s">
        <v>73</v>
      </c>
      <c r="D38" s="171" t="s">
        <v>90</v>
      </c>
      <c r="E38" s="170"/>
      <c r="F38" s="170">
        <v>22</v>
      </c>
      <c r="G38" s="170">
        <v>26</v>
      </c>
      <c r="H38" s="172">
        <v>0.26923076923076922</v>
      </c>
      <c r="I38" s="206">
        <v>2.2307692307692308</v>
      </c>
      <c r="J38" s="172">
        <v>2.5</v>
      </c>
      <c r="K38" s="173">
        <v>6.9230769230769234</v>
      </c>
      <c r="L38" s="39"/>
      <c r="M38" s="174" t="s">
        <v>241</v>
      </c>
      <c r="N38" s="170"/>
      <c r="O38" s="170"/>
      <c r="P38" s="170" t="s">
        <v>307</v>
      </c>
      <c r="Q38" s="170" t="s">
        <v>319</v>
      </c>
      <c r="R38" s="170" t="s">
        <v>327</v>
      </c>
      <c r="S38" s="170" t="s">
        <v>327</v>
      </c>
      <c r="T38" s="175"/>
      <c r="U38" s="176" t="s">
        <v>334</v>
      </c>
      <c r="V38" s="39"/>
      <c r="W38" s="174" t="s">
        <v>338</v>
      </c>
      <c r="X38" s="177"/>
      <c r="Y38" s="177"/>
      <c r="Z38" s="171"/>
      <c r="AA38" s="171"/>
      <c r="AB38" s="171"/>
      <c r="AC38" s="177"/>
      <c r="AD38" s="171"/>
      <c r="AE38" s="171"/>
      <c r="AF38" s="171"/>
      <c r="AG38" s="171"/>
      <c r="AH38" s="180"/>
      <c r="AI38" s="169">
        <v>1998</v>
      </c>
      <c r="AJ38" s="222" t="s">
        <v>216</v>
      </c>
      <c r="AK38" s="223"/>
      <c r="AL38" s="224">
        <v>1725</v>
      </c>
      <c r="AM38" s="177"/>
      <c r="AN38" s="226">
        <f t="shared" si="0"/>
        <v>184.70000000000005</v>
      </c>
      <c r="AO38" s="177"/>
      <c r="AP38" s="170">
        <v>3</v>
      </c>
      <c r="AQ38" s="227"/>
      <c r="AR38" s="25"/>
      <c r="AS38" s="25"/>
    </row>
    <row r="39" spans="1:45" ht="15" customHeight="1" x14ac:dyDescent="0.2">
      <c r="A39" s="2"/>
      <c r="B39" s="169">
        <v>1993</v>
      </c>
      <c r="C39" s="170" t="s">
        <v>75</v>
      </c>
      <c r="D39" s="171" t="s">
        <v>90</v>
      </c>
      <c r="E39" s="170"/>
      <c r="F39" s="170">
        <v>23</v>
      </c>
      <c r="G39" s="170">
        <v>28</v>
      </c>
      <c r="H39" s="172">
        <v>1.1428571428571428</v>
      </c>
      <c r="I39" s="172">
        <v>1.9642857142857142</v>
      </c>
      <c r="J39" s="206">
        <v>3.1071428571428572</v>
      </c>
      <c r="K39" s="207">
        <v>7.2142857142857144</v>
      </c>
      <c r="L39" s="39"/>
      <c r="M39" s="174" t="s">
        <v>243</v>
      </c>
      <c r="N39" s="170"/>
      <c r="O39" s="170"/>
      <c r="P39" s="170" t="s">
        <v>308</v>
      </c>
      <c r="Q39" s="170" t="s">
        <v>320</v>
      </c>
      <c r="R39" s="170" t="s">
        <v>328</v>
      </c>
      <c r="S39" s="170" t="s">
        <v>328</v>
      </c>
      <c r="T39" s="175"/>
      <c r="U39" s="176" t="s">
        <v>335</v>
      </c>
      <c r="V39" s="39"/>
      <c r="W39" s="181" t="s">
        <v>339</v>
      </c>
      <c r="X39" s="177"/>
      <c r="Y39" s="210" t="s">
        <v>354</v>
      </c>
      <c r="Z39" s="210"/>
      <c r="AA39" s="210"/>
      <c r="AB39" s="210"/>
      <c r="AC39" s="210"/>
      <c r="AD39" s="210"/>
      <c r="AE39" s="210"/>
      <c r="AF39" s="210"/>
      <c r="AG39" s="212" t="s">
        <v>346</v>
      </c>
      <c r="AH39" s="173">
        <v>0.10869565217391304</v>
      </c>
      <c r="AI39" s="169">
        <v>1999</v>
      </c>
      <c r="AJ39" s="222" t="s">
        <v>218</v>
      </c>
      <c r="AK39" s="223"/>
      <c r="AL39" s="224">
        <v>1800.7</v>
      </c>
      <c r="AM39" s="177"/>
      <c r="AN39" s="226">
        <f t="shared" si="0"/>
        <v>75.700000000000045</v>
      </c>
      <c r="AO39" s="177"/>
      <c r="AP39" s="170"/>
      <c r="AQ39" s="227"/>
      <c r="AR39" s="25"/>
      <c r="AS39" s="25"/>
    </row>
    <row r="40" spans="1:45" ht="15" customHeight="1" x14ac:dyDescent="0.2">
      <c r="A40" s="2"/>
      <c r="B40" s="169">
        <v>1994</v>
      </c>
      <c r="C40" s="170" t="s">
        <v>74</v>
      </c>
      <c r="D40" s="171" t="s">
        <v>111</v>
      </c>
      <c r="E40" s="170"/>
      <c r="F40" s="170">
        <v>24</v>
      </c>
      <c r="G40" s="170">
        <v>34</v>
      </c>
      <c r="H40" s="172">
        <v>0.8529411764705882</v>
      </c>
      <c r="I40" s="172">
        <v>1.5588235294117647</v>
      </c>
      <c r="J40" s="172">
        <v>2.4117647058823528</v>
      </c>
      <c r="K40" s="173">
        <v>6</v>
      </c>
      <c r="L40" s="39"/>
      <c r="M40" s="174" t="s">
        <v>245</v>
      </c>
      <c r="N40" s="170"/>
      <c r="O40" s="170"/>
      <c r="P40" s="170" t="s">
        <v>309</v>
      </c>
      <c r="Q40" s="170" t="s">
        <v>321</v>
      </c>
      <c r="R40" s="170" t="s">
        <v>329</v>
      </c>
      <c r="S40" s="170" t="s">
        <v>329</v>
      </c>
      <c r="T40" s="175"/>
      <c r="U40" s="176" t="s">
        <v>263</v>
      </c>
      <c r="V40" s="39"/>
      <c r="W40" s="181" t="s">
        <v>340</v>
      </c>
      <c r="X40" s="177"/>
      <c r="Y40" s="210" t="s">
        <v>355</v>
      </c>
      <c r="Z40" s="210"/>
      <c r="AA40" s="210"/>
      <c r="AB40" s="210"/>
      <c r="AC40" s="210"/>
      <c r="AD40" s="210"/>
      <c r="AE40" s="210"/>
      <c r="AF40" s="210"/>
      <c r="AG40" s="212" t="s">
        <v>347</v>
      </c>
      <c r="AH40" s="173">
        <v>0.1</v>
      </c>
      <c r="AI40" s="169">
        <v>2000</v>
      </c>
      <c r="AJ40" s="222" t="s">
        <v>219</v>
      </c>
      <c r="AK40" s="223"/>
      <c r="AL40" s="224">
        <v>1800.7</v>
      </c>
      <c r="AM40" s="177"/>
      <c r="AN40" s="226">
        <f t="shared" si="0"/>
        <v>0</v>
      </c>
      <c r="AO40" s="177"/>
      <c r="AP40" s="170"/>
      <c r="AQ40" s="227"/>
      <c r="AR40" s="25"/>
      <c r="AS40" s="25"/>
    </row>
    <row r="41" spans="1:45" ht="15" customHeight="1" x14ac:dyDescent="0.2">
      <c r="A41" s="2"/>
      <c r="B41" s="169">
        <v>1995</v>
      </c>
      <c r="C41" s="170" t="s">
        <v>75</v>
      </c>
      <c r="D41" s="171" t="s">
        <v>111</v>
      </c>
      <c r="E41" s="170"/>
      <c r="F41" s="170">
        <v>25</v>
      </c>
      <c r="G41" s="170">
        <v>29</v>
      </c>
      <c r="H41" s="172">
        <v>1.103448275862069</v>
      </c>
      <c r="I41" s="172">
        <v>1.4137931034482758</v>
      </c>
      <c r="J41" s="172">
        <v>2.5172413793103448</v>
      </c>
      <c r="K41" s="173">
        <v>6.1724137931034484</v>
      </c>
      <c r="L41" s="39"/>
      <c r="M41" s="174" t="s">
        <v>246</v>
      </c>
      <c r="N41" s="170"/>
      <c r="O41" s="170"/>
      <c r="P41" s="170" t="s">
        <v>310</v>
      </c>
      <c r="Q41" s="170" t="s">
        <v>209</v>
      </c>
      <c r="R41" s="170" t="s">
        <v>330</v>
      </c>
      <c r="S41" s="170" t="s">
        <v>330</v>
      </c>
      <c r="T41" s="175"/>
      <c r="U41" s="176" t="s">
        <v>264</v>
      </c>
      <c r="V41" s="39"/>
      <c r="W41" s="181"/>
      <c r="X41" s="177"/>
      <c r="Y41" s="177"/>
      <c r="Z41" s="171"/>
      <c r="AA41" s="171"/>
      <c r="AB41" s="171"/>
      <c r="AC41" s="177"/>
      <c r="AD41" s="171"/>
      <c r="AE41" s="171"/>
      <c r="AF41" s="171"/>
      <c r="AG41" s="171"/>
      <c r="AH41" s="173"/>
      <c r="AI41" s="169">
        <v>2001</v>
      </c>
      <c r="AJ41" s="222" t="s">
        <v>222</v>
      </c>
      <c r="AK41" s="223"/>
      <c r="AL41" s="224">
        <v>1800.7</v>
      </c>
      <c r="AM41" s="177"/>
      <c r="AN41" s="226">
        <f t="shared" si="0"/>
        <v>0</v>
      </c>
      <c r="AO41" s="177"/>
      <c r="AP41" s="170"/>
      <c r="AQ41" s="227"/>
      <c r="AR41" s="25"/>
      <c r="AS41" s="25"/>
    </row>
    <row r="42" spans="1:45" ht="15" customHeight="1" x14ac:dyDescent="0.2">
      <c r="A42" s="2"/>
      <c r="B42" s="169">
        <v>1996</v>
      </c>
      <c r="C42" s="170" t="s">
        <v>81</v>
      </c>
      <c r="D42" s="171" t="s">
        <v>111</v>
      </c>
      <c r="E42" s="170"/>
      <c r="F42" s="170">
        <v>26</v>
      </c>
      <c r="G42" s="170">
        <v>29</v>
      </c>
      <c r="H42" s="172">
        <v>0.72413793103448276</v>
      </c>
      <c r="I42" s="172">
        <v>1.0689655172413792</v>
      </c>
      <c r="J42" s="172">
        <v>1.7931034482758621</v>
      </c>
      <c r="K42" s="173">
        <v>5.2758620689655169</v>
      </c>
      <c r="L42" s="39"/>
      <c r="M42" s="174" t="s">
        <v>248</v>
      </c>
      <c r="N42" s="170"/>
      <c r="O42" s="170"/>
      <c r="P42" s="170" t="s">
        <v>290</v>
      </c>
      <c r="Q42" s="170" t="s">
        <v>216</v>
      </c>
      <c r="R42" s="170" t="s">
        <v>227</v>
      </c>
      <c r="S42" s="170" t="s">
        <v>227</v>
      </c>
      <c r="T42" s="175"/>
      <c r="U42" s="176" t="s">
        <v>336</v>
      </c>
      <c r="V42" s="39"/>
      <c r="W42" s="181" t="s">
        <v>293</v>
      </c>
      <c r="X42" s="177"/>
      <c r="Y42" s="177"/>
      <c r="Z42" s="171"/>
      <c r="AA42" s="171"/>
      <c r="AB42" s="171"/>
      <c r="AC42" s="177"/>
      <c r="AD42" s="171"/>
      <c r="AE42" s="171"/>
      <c r="AF42" s="171"/>
      <c r="AG42" s="177"/>
      <c r="AH42" s="176"/>
      <c r="AI42" s="169">
        <v>2002</v>
      </c>
      <c r="AJ42" s="222" t="s">
        <v>220</v>
      </c>
      <c r="AK42" s="223"/>
      <c r="AL42" s="224">
        <v>1944.3</v>
      </c>
      <c r="AM42" s="225"/>
      <c r="AN42" s="226">
        <v>143.69999999999999</v>
      </c>
      <c r="AO42" s="177"/>
      <c r="AP42" s="170">
        <v>4</v>
      </c>
      <c r="AQ42" s="227"/>
      <c r="AR42" s="25"/>
      <c r="AS42" s="25"/>
    </row>
    <row r="43" spans="1:45" ht="15" customHeight="1" x14ac:dyDescent="0.2">
      <c r="A43" s="2"/>
      <c r="B43" s="169">
        <v>1997</v>
      </c>
      <c r="C43" s="170" t="s">
        <v>81</v>
      </c>
      <c r="D43" s="171" t="s">
        <v>111</v>
      </c>
      <c r="E43" s="170"/>
      <c r="F43" s="170">
        <v>27</v>
      </c>
      <c r="G43" s="170">
        <v>28</v>
      </c>
      <c r="H43" s="172">
        <v>1.5714285714285714</v>
      </c>
      <c r="I43" s="172">
        <v>1.1428571428571428</v>
      </c>
      <c r="J43" s="172">
        <v>2.7142857142857144</v>
      </c>
      <c r="K43" s="173">
        <v>5.4285714285714288</v>
      </c>
      <c r="L43" s="39"/>
      <c r="M43" s="174" t="s">
        <v>249</v>
      </c>
      <c r="N43" s="170"/>
      <c r="O43" s="170"/>
      <c r="P43" s="170" t="s">
        <v>311</v>
      </c>
      <c r="Q43" s="170" t="s">
        <v>218</v>
      </c>
      <c r="R43" s="170" t="s">
        <v>217</v>
      </c>
      <c r="S43" s="170" t="s">
        <v>217</v>
      </c>
      <c r="T43" s="175"/>
      <c r="U43" s="176" t="s">
        <v>337</v>
      </c>
      <c r="V43" s="39"/>
      <c r="W43" s="181" t="s">
        <v>341</v>
      </c>
      <c r="X43" s="177"/>
      <c r="Y43" s="210" t="s">
        <v>356</v>
      </c>
      <c r="Z43" s="210"/>
      <c r="AA43" s="210"/>
      <c r="AB43" s="210"/>
      <c r="AC43" s="210"/>
      <c r="AD43" s="210"/>
      <c r="AE43" s="210"/>
      <c r="AF43" s="210"/>
      <c r="AG43" s="210" t="s">
        <v>348</v>
      </c>
      <c r="AH43" s="173">
        <v>0.80971659919028338</v>
      </c>
      <c r="AI43" s="228" t="s">
        <v>403</v>
      </c>
      <c r="AJ43" s="228"/>
      <c r="AK43" s="228"/>
      <c r="AL43" s="228"/>
      <c r="AM43" s="210"/>
      <c r="AN43" s="210"/>
      <c r="AO43" s="210"/>
      <c r="AP43" s="210"/>
      <c r="AQ43" s="180"/>
      <c r="AR43" s="25"/>
      <c r="AS43" s="25"/>
    </row>
    <row r="44" spans="1:45" ht="15" customHeight="1" x14ac:dyDescent="0.2">
      <c r="A44" s="2"/>
      <c r="B44" s="169">
        <v>1998</v>
      </c>
      <c r="C44" s="170" t="s">
        <v>74</v>
      </c>
      <c r="D44" s="171" t="s">
        <v>111</v>
      </c>
      <c r="E44" s="170"/>
      <c r="F44" s="170">
        <v>28</v>
      </c>
      <c r="G44" s="170">
        <v>28</v>
      </c>
      <c r="H44" s="172">
        <v>2.0714285714285716</v>
      </c>
      <c r="I44" s="172">
        <v>1.0357142857142858</v>
      </c>
      <c r="J44" s="172">
        <v>3.1071428571428572</v>
      </c>
      <c r="K44" s="173">
        <v>5.1071428571428568</v>
      </c>
      <c r="L44" s="39"/>
      <c r="M44" s="174" t="s">
        <v>250</v>
      </c>
      <c r="N44" s="170"/>
      <c r="O44" s="170"/>
      <c r="P44" s="170" t="s">
        <v>312</v>
      </c>
      <c r="Q44" s="170" t="s">
        <v>322</v>
      </c>
      <c r="R44" s="170" t="s">
        <v>286</v>
      </c>
      <c r="S44" s="170" t="s">
        <v>286</v>
      </c>
      <c r="T44" s="175"/>
      <c r="U44" s="176" t="s">
        <v>219</v>
      </c>
      <c r="V44" s="39"/>
      <c r="W44" s="181" t="s">
        <v>234</v>
      </c>
      <c r="X44" s="177"/>
      <c r="Y44" s="210" t="s">
        <v>357</v>
      </c>
      <c r="Z44" s="213"/>
      <c r="AA44" s="213"/>
      <c r="AB44" s="213"/>
      <c r="AC44" s="213"/>
      <c r="AD44" s="213"/>
      <c r="AE44" s="213"/>
      <c r="AF44" s="213"/>
      <c r="AG44" s="210" t="s">
        <v>295</v>
      </c>
      <c r="AH44" s="173">
        <v>0.98039215686274506</v>
      </c>
      <c r="AI44" s="170">
        <v>2022</v>
      </c>
      <c r="AJ44" s="170" t="s">
        <v>421</v>
      </c>
      <c r="AK44" s="170"/>
      <c r="AL44" s="224">
        <v>1944.3</v>
      </c>
      <c r="AM44" s="171"/>
      <c r="AN44" s="171"/>
      <c r="AO44" s="171"/>
      <c r="AP44" s="171"/>
      <c r="AQ44" s="180"/>
      <c r="AR44" s="25"/>
      <c r="AS44" s="25"/>
    </row>
    <row r="45" spans="1:45" ht="15" customHeight="1" x14ac:dyDescent="0.2">
      <c r="A45" s="2"/>
      <c r="B45" s="169">
        <v>1999</v>
      </c>
      <c r="C45" s="170" t="s">
        <v>77</v>
      </c>
      <c r="D45" s="171" t="s">
        <v>111</v>
      </c>
      <c r="E45" s="170"/>
      <c r="F45" s="170">
        <v>29</v>
      </c>
      <c r="G45" s="170">
        <v>18</v>
      </c>
      <c r="H45" s="172">
        <v>1.6666666666666667</v>
      </c>
      <c r="I45" s="172">
        <v>0.55555555555555558</v>
      </c>
      <c r="J45" s="172">
        <v>2.2222222222222223</v>
      </c>
      <c r="K45" s="173">
        <v>4.9444444444444446</v>
      </c>
      <c r="L45" s="39"/>
      <c r="M45" s="174" t="s">
        <v>251</v>
      </c>
      <c r="N45" s="170"/>
      <c r="O45" s="170"/>
      <c r="P45" s="170" t="s">
        <v>313</v>
      </c>
      <c r="Q45" s="208" t="s">
        <v>79</v>
      </c>
      <c r="R45" s="208" t="s">
        <v>81</v>
      </c>
      <c r="S45" s="208" t="s">
        <v>81</v>
      </c>
      <c r="T45" s="175"/>
      <c r="U45" s="176" t="s">
        <v>219</v>
      </c>
      <c r="V45" s="39"/>
      <c r="W45" s="181"/>
      <c r="X45" s="177"/>
      <c r="Y45" s="177"/>
      <c r="Z45" s="171"/>
      <c r="AA45" s="171"/>
      <c r="AB45" s="171"/>
      <c r="AC45" s="177"/>
      <c r="AD45" s="171"/>
      <c r="AE45" s="171"/>
      <c r="AF45" s="171"/>
      <c r="AG45" s="171"/>
      <c r="AH45" s="173"/>
      <c r="AI45" s="170"/>
      <c r="AJ45" s="170"/>
      <c r="AK45" s="170"/>
      <c r="AL45" s="170"/>
      <c r="AM45" s="171"/>
      <c r="AN45" s="171"/>
      <c r="AO45" s="171"/>
      <c r="AP45" s="171"/>
      <c r="AQ45" s="180"/>
      <c r="AR45" s="25"/>
      <c r="AS45" s="25"/>
    </row>
    <row r="46" spans="1:45" ht="15" customHeight="1" x14ac:dyDescent="0.2">
      <c r="A46" s="2"/>
      <c r="B46" s="169">
        <v>2000</v>
      </c>
      <c r="C46" s="170"/>
      <c r="D46" s="171"/>
      <c r="E46" s="170"/>
      <c r="F46" s="170">
        <v>30</v>
      </c>
      <c r="G46" s="170"/>
      <c r="H46" s="172"/>
      <c r="I46" s="172"/>
      <c r="J46" s="172"/>
      <c r="K46" s="173"/>
      <c r="L46" s="39"/>
      <c r="M46" s="174" t="s">
        <v>252</v>
      </c>
      <c r="N46" s="170"/>
      <c r="O46" s="170"/>
      <c r="P46" s="170" t="s">
        <v>314</v>
      </c>
      <c r="Q46" s="170" t="s">
        <v>79</v>
      </c>
      <c r="R46" s="170" t="s">
        <v>81</v>
      </c>
      <c r="S46" s="170" t="s">
        <v>81</v>
      </c>
      <c r="T46" s="175"/>
      <c r="U46" s="176" t="s">
        <v>219</v>
      </c>
      <c r="V46" s="39"/>
      <c r="W46" s="181" t="s">
        <v>236</v>
      </c>
      <c r="X46" s="177"/>
      <c r="Y46" s="177"/>
      <c r="Z46" s="171"/>
      <c r="AA46" s="171"/>
      <c r="AB46" s="171"/>
      <c r="AC46" s="171"/>
      <c r="AD46" s="171"/>
      <c r="AE46" s="171"/>
      <c r="AF46" s="171"/>
      <c r="AG46" s="178"/>
      <c r="AH46" s="179"/>
      <c r="AI46" s="157" t="s">
        <v>406</v>
      </c>
      <c r="AJ46" s="65"/>
      <c r="AK46" s="67"/>
      <c r="AL46" s="67"/>
      <c r="AM46" s="67"/>
      <c r="AN46" s="66"/>
      <c r="AO46" s="66"/>
      <c r="AP46" s="66"/>
      <c r="AQ46" s="137"/>
      <c r="AR46" s="25"/>
      <c r="AS46" s="25"/>
    </row>
    <row r="47" spans="1:45" ht="15" customHeight="1" x14ac:dyDescent="0.2">
      <c r="A47" s="2"/>
      <c r="B47" s="169">
        <v>2001</v>
      </c>
      <c r="C47" s="170"/>
      <c r="D47" s="171"/>
      <c r="E47" s="170"/>
      <c r="F47" s="170">
        <v>31</v>
      </c>
      <c r="G47" s="170"/>
      <c r="H47" s="172"/>
      <c r="I47" s="172"/>
      <c r="J47" s="172"/>
      <c r="K47" s="173"/>
      <c r="L47" s="39"/>
      <c r="M47" s="174" t="s">
        <v>253</v>
      </c>
      <c r="N47" s="170"/>
      <c r="O47" s="170"/>
      <c r="P47" s="170" t="s">
        <v>209</v>
      </c>
      <c r="Q47" s="170" t="s">
        <v>79</v>
      </c>
      <c r="R47" s="170" t="s">
        <v>79</v>
      </c>
      <c r="S47" s="170" t="s">
        <v>79</v>
      </c>
      <c r="T47" s="175"/>
      <c r="U47" s="176" t="s">
        <v>222</v>
      </c>
      <c r="V47" s="39"/>
      <c r="W47" s="181" t="s">
        <v>341</v>
      </c>
      <c r="X47" s="177"/>
      <c r="Y47" s="212" t="s">
        <v>358</v>
      </c>
      <c r="Z47" s="210"/>
      <c r="AA47" s="210"/>
      <c r="AB47" s="210"/>
      <c r="AC47" s="210"/>
      <c r="AD47" s="210"/>
      <c r="AE47" s="210"/>
      <c r="AF47" s="210"/>
      <c r="AG47" s="214" t="s">
        <v>349</v>
      </c>
      <c r="AH47" s="173">
        <v>1.5267175572519085</v>
      </c>
      <c r="AI47" s="229">
        <v>33482</v>
      </c>
      <c r="AJ47" s="225" t="s">
        <v>419</v>
      </c>
      <c r="AK47" s="170"/>
      <c r="AL47" s="170"/>
      <c r="AM47" s="177"/>
      <c r="AN47" s="177">
        <v>2</v>
      </c>
      <c r="AO47" s="170"/>
      <c r="AP47" s="170"/>
      <c r="AQ47" s="180"/>
      <c r="AR47" s="25"/>
      <c r="AS47" s="25"/>
    </row>
    <row r="48" spans="1:45" ht="15" customHeight="1" x14ac:dyDescent="0.2">
      <c r="A48" s="2"/>
      <c r="B48" s="169">
        <v>2002</v>
      </c>
      <c r="C48" s="170" t="s">
        <v>58</v>
      </c>
      <c r="D48" s="171" t="s">
        <v>127</v>
      </c>
      <c r="E48" s="170"/>
      <c r="F48" s="170">
        <v>32</v>
      </c>
      <c r="G48" s="170">
        <v>28</v>
      </c>
      <c r="H48" s="206">
        <v>2.75</v>
      </c>
      <c r="I48" s="172">
        <v>0.32142857142857145</v>
      </c>
      <c r="J48" s="172">
        <v>3.0714285714285716</v>
      </c>
      <c r="K48" s="173">
        <v>4.1785714285714288</v>
      </c>
      <c r="L48" s="39"/>
      <c r="M48" s="174" t="s">
        <v>254</v>
      </c>
      <c r="N48" s="170"/>
      <c r="O48" s="170"/>
      <c r="P48" s="208" t="s">
        <v>286</v>
      </c>
      <c r="Q48" s="170" t="s">
        <v>220</v>
      </c>
      <c r="R48" s="170" t="s">
        <v>81</v>
      </c>
      <c r="S48" s="170" t="s">
        <v>81</v>
      </c>
      <c r="T48" s="205"/>
      <c r="U48" s="209" t="s">
        <v>286</v>
      </c>
      <c r="V48" s="39"/>
      <c r="W48" s="181" t="s">
        <v>234</v>
      </c>
      <c r="X48" s="177"/>
      <c r="Y48" s="211" t="s">
        <v>359</v>
      </c>
      <c r="Z48" s="210"/>
      <c r="AA48" s="210"/>
      <c r="AB48" s="210"/>
      <c r="AC48" s="210"/>
      <c r="AD48" s="210"/>
      <c r="AE48" s="210"/>
      <c r="AF48" s="210"/>
      <c r="AG48" s="214" t="s">
        <v>296</v>
      </c>
      <c r="AH48" s="173">
        <v>1.5384615384615385</v>
      </c>
      <c r="AI48" s="199"/>
      <c r="AJ48" s="171"/>
      <c r="AK48" s="171"/>
      <c r="AL48" s="178"/>
      <c r="AM48" s="178"/>
      <c r="AN48" s="178"/>
      <c r="AO48" s="171"/>
      <c r="AP48" s="230"/>
      <c r="AQ48" s="180"/>
      <c r="AR48" s="25"/>
      <c r="AS48" s="25"/>
    </row>
    <row r="49" spans="1:45" ht="15" customHeight="1" x14ac:dyDescent="0.2">
      <c r="A49" s="2"/>
      <c r="B49" s="169"/>
      <c r="C49" s="170"/>
      <c r="D49" s="171"/>
      <c r="E49" s="170"/>
      <c r="F49" s="170"/>
      <c r="G49" s="170"/>
      <c r="H49" s="170"/>
      <c r="I49" s="172"/>
      <c r="J49" s="172"/>
      <c r="K49" s="173"/>
      <c r="L49" s="39"/>
      <c r="M49" s="174"/>
      <c r="N49" s="170"/>
      <c r="O49" s="170"/>
      <c r="P49" s="170"/>
      <c r="Q49" s="170"/>
      <c r="R49" s="170"/>
      <c r="S49" s="170"/>
      <c r="T49" s="175"/>
      <c r="U49" s="176"/>
      <c r="V49" s="39"/>
      <c r="W49" s="181" t="s">
        <v>239</v>
      </c>
      <c r="X49" s="177"/>
      <c r="Y49" s="211" t="s">
        <v>360</v>
      </c>
      <c r="Z49" s="210"/>
      <c r="AA49" s="210"/>
      <c r="AB49" s="210"/>
      <c r="AC49" s="210"/>
      <c r="AD49" s="210"/>
      <c r="AE49" s="210"/>
      <c r="AF49" s="210"/>
      <c r="AG49" s="212" t="s">
        <v>297</v>
      </c>
      <c r="AH49" s="173">
        <v>1.3377926421404682</v>
      </c>
      <c r="AI49" s="232" t="s">
        <v>436</v>
      </c>
      <c r="AJ49" s="66"/>
      <c r="AK49" s="66"/>
      <c r="AL49" s="66"/>
      <c r="AM49" s="67"/>
      <c r="AN49" s="66"/>
      <c r="AO49" s="65"/>
      <c r="AP49" s="66"/>
      <c r="AQ49" s="166" t="s">
        <v>411</v>
      </c>
      <c r="AR49" s="25"/>
      <c r="AS49" s="25"/>
    </row>
    <row r="50" spans="1:45" ht="15" customHeight="1" x14ac:dyDescent="0.2">
      <c r="A50" s="2"/>
      <c r="B50" s="165" t="s">
        <v>364</v>
      </c>
      <c r="C50" s="65"/>
      <c r="D50" s="66"/>
      <c r="E50" s="65"/>
      <c r="F50" s="65"/>
      <c r="G50" s="65"/>
      <c r="H50" s="215"/>
      <c r="I50" s="215"/>
      <c r="J50" s="215"/>
      <c r="K50" s="216"/>
      <c r="L50" s="39"/>
      <c r="M50" s="165" t="s">
        <v>407</v>
      </c>
      <c r="N50" s="65"/>
      <c r="O50" s="66"/>
      <c r="P50" s="65"/>
      <c r="Q50" s="65"/>
      <c r="R50" s="65"/>
      <c r="S50" s="215"/>
      <c r="T50" s="215"/>
      <c r="U50" s="216"/>
      <c r="V50" s="39"/>
      <c r="W50" s="174"/>
      <c r="X50" s="177"/>
      <c r="Y50" s="177"/>
      <c r="Z50" s="171"/>
      <c r="AA50" s="171"/>
      <c r="AB50" s="171"/>
      <c r="AC50" s="171"/>
      <c r="AD50" s="171"/>
      <c r="AE50" s="177"/>
      <c r="AF50" s="182"/>
      <c r="AG50" s="175"/>
      <c r="AH50" s="183"/>
      <c r="AI50" s="233" t="s">
        <v>412</v>
      </c>
      <c r="AJ50" s="234"/>
      <c r="AK50" s="234"/>
      <c r="AL50" s="208" t="s">
        <v>413</v>
      </c>
      <c r="AM50" s="235"/>
      <c r="AN50" s="234"/>
      <c r="AO50" s="208" t="s">
        <v>414</v>
      </c>
      <c r="AP50" s="234"/>
      <c r="AQ50" s="236">
        <v>5000</v>
      </c>
      <c r="AR50" s="25"/>
      <c r="AS50" s="25"/>
    </row>
    <row r="51" spans="1:45" ht="15" customHeight="1" x14ac:dyDescent="0.2">
      <c r="A51" s="2"/>
      <c r="B51" s="174">
        <v>7280</v>
      </c>
      <c r="C51" s="177" t="s">
        <v>381</v>
      </c>
      <c r="D51" s="171"/>
      <c r="E51" s="170"/>
      <c r="F51" s="170"/>
      <c r="G51" s="170"/>
      <c r="H51" s="172"/>
      <c r="I51" s="172"/>
      <c r="J51" s="172"/>
      <c r="K51" s="173"/>
      <c r="L51" s="39"/>
      <c r="M51" s="174">
        <v>7280</v>
      </c>
      <c r="N51" s="177" t="s">
        <v>383</v>
      </c>
      <c r="O51" s="170"/>
      <c r="P51" s="170"/>
      <c r="Q51" s="170"/>
      <c r="R51" s="170"/>
      <c r="S51" s="170"/>
      <c r="T51" s="172"/>
      <c r="U51" s="173"/>
      <c r="V51" s="39"/>
      <c r="W51" s="181" t="s">
        <v>242</v>
      </c>
      <c r="X51" s="177"/>
      <c r="Y51" s="171"/>
      <c r="Z51" s="171"/>
      <c r="AA51" s="171"/>
      <c r="AB51" s="171"/>
      <c r="AC51" s="171"/>
      <c r="AD51" s="171"/>
      <c r="AE51" s="171"/>
      <c r="AF51" s="184"/>
      <c r="AG51" s="171"/>
      <c r="AH51" s="183"/>
      <c r="AI51" s="237" t="s">
        <v>415</v>
      </c>
      <c r="AJ51" s="171"/>
      <c r="AK51" s="171"/>
      <c r="AL51" s="238" t="s">
        <v>437</v>
      </c>
      <c r="AM51" s="177"/>
      <c r="AN51" s="171"/>
      <c r="AO51" s="170">
        <v>1957.7077067669172</v>
      </c>
      <c r="AP51" s="171"/>
      <c r="AQ51" s="176">
        <v>26</v>
      </c>
      <c r="AR51" s="25"/>
      <c r="AS51" s="25"/>
    </row>
    <row r="52" spans="1:45" ht="15" customHeight="1" x14ac:dyDescent="0.2">
      <c r="A52" s="2"/>
      <c r="B52" s="169"/>
      <c r="C52" s="170"/>
      <c r="D52" s="171"/>
      <c r="E52" s="170"/>
      <c r="F52" s="170"/>
      <c r="G52" s="170"/>
      <c r="H52" s="172"/>
      <c r="I52" s="172"/>
      <c r="J52" s="172"/>
      <c r="K52" s="173"/>
      <c r="L52" s="39"/>
      <c r="M52" s="174">
        <v>6647</v>
      </c>
      <c r="N52" s="210" t="s">
        <v>380</v>
      </c>
      <c r="O52" s="170"/>
      <c r="P52" s="170"/>
      <c r="Q52" s="170"/>
      <c r="R52" s="170"/>
      <c r="S52" s="170"/>
      <c r="T52" s="172"/>
      <c r="U52" s="173"/>
      <c r="V52" s="39"/>
      <c r="W52" s="181" t="s">
        <v>244</v>
      </c>
      <c r="X52" s="177"/>
      <c r="Y52" s="212" t="s">
        <v>361</v>
      </c>
      <c r="Z52" s="210"/>
      <c r="AA52" s="210"/>
      <c r="AB52" s="210"/>
      <c r="AC52" s="210"/>
      <c r="AD52" s="210"/>
      <c r="AE52" s="210"/>
      <c r="AF52" s="210"/>
      <c r="AG52" s="212" t="s">
        <v>350</v>
      </c>
      <c r="AH52" s="173">
        <v>2.1739130434782608</v>
      </c>
      <c r="AI52" s="237" t="s">
        <v>416</v>
      </c>
      <c r="AJ52" s="171"/>
      <c r="AK52" s="171"/>
      <c r="AL52" s="238" t="s">
        <v>438</v>
      </c>
      <c r="AM52" s="177"/>
      <c r="AN52" s="171"/>
      <c r="AO52" s="170">
        <v>1850.5791411042944</v>
      </c>
      <c r="AP52" s="171"/>
      <c r="AQ52" s="176">
        <v>13</v>
      </c>
      <c r="AR52" s="25"/>
      <c r="AS52" s="25"/>
    </row>
    <row r="53" spans="1:45" ht="15" customHeight="1" x14ac:dyDescent="0.2">
      <c r="A53" s="2"/>
      <c r="B53" s="165" t="s">
        <v>365</v>
      </c>
      <c r="C53" s="65"/>
      <c r="D53" s="66"/>
      <c r="E53" s="65"/>
      <c r="F53" s="65"/>
      <c r="G53" s="65"/>
      <c r="H53" s="215"/>
      <c r="I53" s="215"/>
      <c r="J53" s="215"/>
      <c r="K53" s="216"/>
      <c r="L53" s="39"/>
      <c r="M53" s="174">
        <v>6435</v>
      </c>
      <c r="N53" s="177" t="s">
        <v>366</v>
      </c>
      <c r="O53" s="170"/>
      <c r="P53" s="170"/>
      <c r="Q53" s="170"/>
      <c r="R53" s="170"/>
      <c r="S53" s="170"/>
      <c r="T53" s="172"/>
      <c r="U53" s="173"/>
      <c r="V53" s="39"/>
      <c r="W53" s="181" t="s">
        <v>298</v>
      </c>
      <c r="X53" s="177"/>
      <c r="Y53" s="212" t="s">
        <v>362</v>
      </c>
      <c r="Z53" s="210"/>
      <c r="AA53" s="210"/>
      <c r="AB53" s="210"/>
      <c r="AC53" s="210"/>
      <c r="AD53" s="210"/>
      <c r="AE53" s="210"/>
      <c r="AF53" s="210"/>
      <c r="AG53" s="212" t="s">
        <v>351</v>
      </c>
      <c r="AH53" s="173">
        <v>2.3102310231023102</v>
      </c>
      <c r="AI53" s="237" t="s">
        <v>417</v>
      </c>
      <c r="AJ53" s="171"/>
      <c r="AK53" s="171"/>
      <c r="AL53" s="238" t="s">
        <v>439</v>
      </c>
      <c r="AM53" s="177"/>
      <c r="AN53" s="171"/>
      <c r="AO53" s="170">
        <v>1767.7387173396673</v>
      </c>
      <c r="AP53" s="171"/>
      <c r="AQ53" s="176">
        <v>14</v>
      </c>
      <c r="AR53" s="25"/>
      <c r="AS53" s="25"/>
    </row>
    <row r="54" spans="1:45" ht="15" customHeight="1" x14ac:dyDescent="0.2">
      <c r="A54" s="2"/>
      <c r="B54" s="174">
        <v>6374</v>
      </c>
      <c r="C54" s="210" t="s">
        <v>379</v>
      </c>
      <c r="D54" s="171"/>
      <c r="E54" s="170"/>
      <c r="F54" s="170"/>
      <c r="G54" s="170"/>
      <c r="H54" s="172"/>
      <c r="I54" s="172"/>
      <c r="J54" s="172"/>
      <c r="K54" s="173"/>
      <c r="L54" s="39"/>
      <c r="M54" s="174">
        <v>6374</v>
      </c>
      <c r="N54" s="210" t="s">
        <v>379</v>
      </c>
      <c r="O54" s="170"/>
      <c r="P54" s="170"/>
      <c r="Q54" s="170"/>
      <c r="R54" s="170"/>
      <c r="S54" s="170"/>
      <c r="T54" s="172"/>
      <c r="U54" s="173"/>
      <c r="V54" s="39"/>
      <c r="W54" s="174"/>
      <c r="X54" s="177"/>
      <c r="Y54" s="171"/>
      <c r="Z54" s="171"/>
      <c r="AA54" s="171"/>
      <c r="AB54" s="171"/>
      <c r="AC54" s="171"/>
      <c r="AD54" s="171"/>
      <c r="AE54" s="171"/>
      <c r="AF54" s="184"/>
      <c r="AG54" s="171"/>
      <c r="AH54" s="183"/>
      <c r="AI54" s="237" t="s">
        <v>418</v>
      </c>
      <c r="AJ54" s="171"/>
      <c r="AK54" s="171"/>
      <c r="AL54" s="238" t="s">
        <v>440</v>
      </c>
      <c r="AM54" s="177"/>
      <c r="AN54" s="171"/>
      <c r="AO54" s="170">
        <v>2046.2116182572613</v>
      </c>
      <c r="AP54" s="171"/>
      <c r="AQ54" s="176">
        <v>15</v>
      </c>
      <c r="AR54" s="25"/>
      <c r="AS54" s="25"/>
    </row>
    <row r="55" spans="1:45" ht="15" customHeight="1" x14ac:dyDescent="0.2">
      <c r="A55" s="2"/>
      <c r="B55" s="169"/>
      <c r="C55" s="170"/>
      <c r="D55" s="171"/>
      <c r="E55" s="170"/>
      <c r="F55" s="170"/>
      <c r="G55" s="170"/>
      <c r="H55" s="172"/>
      <c r="I55" s="172"/>
      <c r="J55" s="172"/>
      <c r="K55" s="173"/>
      <c r="L55" s="39"/>
      <c r="M55" s="174">
        <v>6237</v>
      </c>
      <c r="N55" s="210" t="s">
        <v>378</v>
      </c>
      <c r="O55" s="170"/>
      <c r="P55" s="170"/>
      <c r="Q55" s="170"/>
      <c r="R55" s="170"/>
      <c r="S55" s="170"/>
      <c r="T55" s="175"/>
      <c r="U55" s="176"/>
      <c r="V55" s="39"/>
      <c r="W55" s="174" t="s">
        <v>247</v>
      </c>
      <c r="X55" s="177"/>
      <c r="Y55" s="171"/>
      <c r="Z55" s="171"/>
      <c r="AA55" s="171"/>
      <c r="AB55" s="171"/>
      <c r="AC55" s="171"/>
      <c r="AD55" s="171"/>
      <c r="AE55" s="171"/>
      <c r="AF55" s="184"/>
      <c r="AG55" s="171"/>
      <c r="AH55" s="183"/>
      <c r="AI55" s="237" t="s">
        <v>441</v>
      </c>
      <c r="AJ55" s="171"/>
      <c r="AK55" s="171"/>
      <c r="AL55" s="238" t="s">
        <v>442</v>
      </c>
      <c r="AM55" s="177"/>
      <c r="AN55" s="171"/>
      <c r="AO55" s="170">
        <v>1661.735826296743</v>
      </c>
      <c r="AP55" s="171"/>
      <c r="AQ55" s="176">
        <v>21</v>
      </c>
      <c r="AR55" s="25"/>
      <c r="AS55" s="25"/>
    </row>
    <row r="56" spans="1:45" ht="15" customHeight="1" x14ac:dyDescent="0.2">
      <c r="A56" s="2"/>
      <c r="B56" s="165" t="s">
        <v>435</v>
      </c>
      <c r="C56" s="67"/>
      <c r="D56" s="65"/>
      <c r="E56" s="65"/>
      <c r="F56" s="65"/>
      <c r="G56" s="65" t="s">
        <v>434</v>
      </c>
      <c r="H56" s="65"/>
      <c r="I56" s="65"/>
      <c r="J56" s="65"/>
      <c r="K56" s="166"/>
      <c r="L56" s="39"/>
      <c r="M56" s="174">
        <v>6094</v>
      </c>
      <c r="N56" s="210" t="s">
        <v>377</v>
      </c>
      <c r="O56" s="170"/>
      <c r="P56" s="170"/>
      <c r="Q56" s="170"/>
      <c r="R56" s="170"/>
      <c r="S56" s="170"/>
      <c r="T56" s="175"/>
      <c r="U56" s="176"/>
      <c r="V56" s="39"/>
      <c r="W56" s="174">
        <v>1000</v>
      </c>
      <c r="X56" s="177"/>
      <c r="Y56" s="210" t="s">
        <v>363</v>
      </c>
      <c r="Z56" s="210"/>
      <c r="AA56" s="210"/>
      <c r="AB56" s="210"/>
      <c r="AC56" s="210"/>
      <c r="AD56" s="210"/>
      <c r="AE56" s="210"/>
      <c r="AF56" s="210"/>
      <c r="AG56" s="210" t="s">
        <v>352</v>
      </c>
      <c r="AH56" s="173">
        <v>5.882352941176471</v>
      </c>
      <c r="AI56" s="237" t="s">
        <v>443</v>
      </c>
      <c r="AJ56" s="171"/>
      <c r="AK56" s="171"/>
      <c r="AL56" s="238" t="s">
        <v>444</v>
      </c>
      <c r="AM56" s="177"/>
      <c r="AN56" s="171"/>
      <c r="AO56" s="170">
        <v>1864.7808599167822</v>
      </c>
      <c r="AP56" s="171"/>
      <c r="AQ56" s="176">
        <v>14</v>
      </c>
      <c r="AR56" s="25"/>
      <c r="AS56" s="25"/>
    </row>
    <row r="57" spans="1:45" ht="15" customHeight="1" x14ac:dyDescent="0.2">
      <c r="A57" s="2"/>
      <c r="B57" s="174" t="s">
        <v>408</v>
      </c>
      <c r="C57" s="170"/>
      <c r="D57" s="170"/>
      <c r="E57" s="231" t="s">
        <v>433</v>
      </c>
      <c r="F57" s="170"/>
      <c r="G57" s="223">
        <v>29</v>
      </c>
      <c r="H57" s="170"/>
      <c r="I57" s="172"/>
      <c r="J57" s="223"/>
      <c r="K57" s="173"/>
      <c r="L57" s="39"/>
      <c r="M57" s="174">
        <v>5831</v>
      </c>
      <c r="N57" s="210" t="s">
        <v>376</v>
      </c>
      <c r="O57" s="170"/>
      <c r="P57" s="170"/>
      <c r="Q57" s="170"/>
      <c r="R57" s="170"/>
      <c r="S57" s="170"/>
      <c r="T57" s="175"/>
      <c r="U57" s="176"/>
      <c r="V57" s="39"/>
      <c r="W57" s="174"/>
      <c r="X57" s="177"/>
      <c r="Y57" s="210"/>
      <c r="Z57" s="210"/>
      <c r="AA57" s="210"/>
      <c r="AB57" s="210"/>
      <c r="AC57" s="210"/>
      <c r="AD57" s="210"/>
      <c r="AE57" s="210"/>
      <c r="AF57" s="210"/>
      <c r="AG57" s="210"/>
      <c r="AH57" s="173"/>
      <c r="AI57" s="237" t="s">
        <v>445</v>
      </c>
      <c r="AJ57" s="171"/>
      <c r="AK57" s="171"/>
      <c r="AL57" s="238" t="s">
        <v>446</v>
      </c>
      <c r="AM57" s="177"/>
      <c r="AN57" s="171"/>
      <c r="AO57" s="170">
        <v>1584.2553956834533</v>
      </c>
      <c r="AP57" s="171"/>
      <c r="AQ57" s="176">
        <v>6</v>
      </c>
      <c r="AR57" s="25"/>
      <c r="AS57" s="25"/>
    </row>
    <row r="58" spans="1:45" ht="15" customHeight="1" x14ac:dyDescent="0.2">
      <c r="A58" s="2"/>
      <c r="B58" s="174" t="s">
        <v>409</v>
      </c>
      <c r="C58" s="170"/>
      <c r="D58" s="170"/>
      <c r="E58" s="178">
        <v>423</v>
      </c>
      <c r="F58" s="170"/>
      <c r="G58" s="172"/>
      <c r="H58" s="170"/>
      <c r="I58" s="172"/>
      <c r="J58" s="172"/>
      <c r="K58" s="173"/>
      <c r="L58" s="39"/>
      <c r="M58" s="174">
        <v>5753</v>
      </c>
      <c r="N58" s="177" t="s">
        <v>367</v>
      </c>
      <c r="O58" s="170"/>
      <c r="P58" s="170"/>
      <c r="Q58" s="170"/>
      <c r="R58" s="170"/>
      <c r="S58" s="170"/>
      <c r="T58" s="175"/>
      <c r="U58" s="176"/>
      <c r="V58" s="39"/>
      <c r="W58" s="174"/>
      <c r="X58" s="177"/>
      <c r="Y58" s="210"/>
      <c r="Z58" s="210"/>
      <c r="AA58" s="210"/>
      <c r="AB58" s="210"/>
      <c r="AC58" s="210"/>
      <c r="AD58" s="210"/>
      <c r="AE58" s="210"/>
      <c r="AF58" s="210"/>
      <c r="AG58" s="210"/>
      <c r="AH58" s="173"/>
      <c r="AI58" s="237" t="s">
        <v>447</v>
      </c>
      <c r="AJ58" s="171"/>
      <c r="AK58" s="171"/>
      <c r="AL58" s="238" t="s">
        <v>448</v>
      </c>
      <c r="AM58" s="177"/>
      <c r="AN58" s="171"/>
      <c r="AO58" s="170">
        <v>1975.5652173913043</v>
      </c>
      <c r="AP58" s="171"/>
      <c r="AQ58" s="176">
        <v>25</v>
      </c>
      <c r="AR58" s="25"/>
      <c r="AS58" s="25"/>
    </row>
    <row r="59" spans="1:45" ht="15" customHeight="1" x14ac:dyDescent="0.2">
      <c r="A59" s="2"/>
      <c r="B59" s="174" t="s">
        <v>410</v>
      </c>
      <c r="C59" s="170"/>
      <c r="D59" s="170"/>
      <c r="E59" s="225">
        <v>2551</v>
      </c>
      <c r="F59" s="170"/>
      <c r="G59" s="170"/>
      <c r="H59" s="170"/>
      <c r="I59" s="172"/>
      <c r="J59" s="172"/>
      <c r="K59" s="173"/>
      <c r="L59" s="39"/>
      <c r="M59" s="174">
        <v>5673</v>
      </c>
      <c r="N59" s="210" t="s">
        <v>375</v>
      </c>
      <c r="O59" s="170"/>
      <c r="P59" s="170"/>
      <c r="Q59" s="170"/>
      <c r="R59" s="170"/>
      <c r="S59" s="170"/>
      <c r="T59" s="175"/>
      <c r="U59" s="176"/>
      <c r="V59" s="39"/>
      <c r="W59" s="174"/>
      <c r="X59" s="177"/>
      <c r="Y59" s="210"/>
      <c r="Z59" s="210"/>
      <c r="AA59" s="210"/>
      <c r="AB59" s="210"/>
      <c r="AC59" s="210"/>
      <c r="AD59" s="210"/>
      <c r="AE59" s="210"/>
      <c r="AF59" s="210"/>
      <c r="AG59" s="210"/>
      <c r="AH59" s="173"/>
      <c r="AI59" s="237" t="s">
        <v>449</v>
      </c>
      <c r="AJ59" s="171"/>
      <c r="AK59" s="171"/>
      <c r="AL59" s="238" t="s">
        <v>450</v>
      </c>
      <c r="AM59" s="177"/>
      <c r="AN59" s="171"/>
      <c r="AO59" s="170">
        <v>1729.2245706737119</v>
      </c>
      <c r="AP59" s="171"/>
      <c r="AQ59" s="176">
        <v>13</v>
      </c>
      <c r="AR59" s="25"/>
      <c r="AS59" s="25"/>
    </row>
    <row r="60" spans="1:45" ht="15" customHeight="1" x14ac:dyDescent="0.2">
      <c r="A60" s="2"/>
      <c r="B60" s="174"/>
      <c r="C60" s="177"/>
      <c r="D60" s="171"/>
      <c r="E60" s="170"/>
      <c r="F60" s="170"/>
      <c r="G60" s="170"/>
      <c r="H60" s="172"/>
      <c r="I60" s="172"/>
      <c r="J60" s="172"/>
      <c r="K60" s="173"/>
      <c r="L60" s="39"/>
      <c r="M60" s="217">
        <v>5540</v>
      </c>
      <c r="N60" s="171" t="s">
        <v>384</v>
      </c>
      <c r="O60" s="170"/>
      <c r="P60" s="170"/>
      <c r="Q60" s="170"/>
      <c r="R60" s="170"/>
      <c r="S60" s="170"/>
      <c r="T60" s="175"/>
      <c r="U60" s="176"/>
      <c r="V60" s="39"/>
      <c r="W60" s="174"/>
      <c r="X60" s="177"/>
      <c r="Y60" s="210"/>
      <c r="Z60" s="210"/>
      <c r="AA60" s="210"/>
      <c r="AB60" s="210"/>
      <c r="AC60" s="210"/>
      <c r="AD60" s="210"/>
      <c r="AE60" s="210"/>
      <c r="AF60" s="210"/>
      <c r="AG60" s="210"/>
      <c r="AH60" s="173"/>
      <c r="AI60" s="237" t="s">
        <v>451</v>
      </c>
      <c r="AJ60" s="171"/>
      <c r="AK60" s="171"/>
      <c r="AL60" s="238" t="s">
        <v>452</v>
      </c>
      <c r="AM60" s="177"/>
      <c r="AN60" s="171"/>
      <c r="AO60" s="170">
        <v>2319.7793594306049</v>
      </c>
      <c r="AP60" s="171"/>
      <c r="AQ60" s="176">
        <v>31</v>
      </c>
      <c r="AR60" s="25"/>
      <c r="AS60" s="25"/>
    </row>
    <row r="61" spans="1:45" ht="15" customHeight="1" x14ac:dyDescent="0.2">
      <c r="A61" s="2"/>
      <c r="B61" s="174"/>
      <c r="C61" s="177"/>
      <c r="D61" s="171"/>
      <c r="E61" s="178"/>
      <c r="F61" s="170"/>
      <c r="G61" s="170"/>
      <c r="H61" s="172"/>
      <c r="I61" s="172"/>
      <c r="J61" s="172"/>
      <c r="K61" s="173"/>
      <c r="L61" s="39"/>
      <c r="M61" s="174">
        <v>5510</v>
      </c>
      <c r="N61" s="210" t="s">
        <v>385</v>
      </c>
      <c r="O61" s="170"/>
      <c r="P61" s="170"/>
      <c r="Q61" s="170"/>
      <c r="R61" s="170"/>
      <c r="S61" s="170"/>
      <c r="T61" s="175"/>
      <c r="U61" s="176"/>
      <c r="V61" s="39"/>
      <c r="W61" s="174"/>
      <c r="X61" s="177"/>
      <c r="Y61" s="210"/>
      <c r="Z61" s="210"/>
      <c r="AA61" s="210"/>
      <c r="AB61" s="210"/>
      <c r="AC61" s="210"/>
      <c r="AD61" s="210"/>
      <c r="AE61" s="210"/>
      <c r="AF61" s="210"/>
      <c r="AG61" s="210"/>
      <c r="AH61" s="173"/>
      <c r="AI61" s="237" t="s">
        <v>453</v>
      </c>
      <c r="AJ61" s="171"/>
      <c r="AK61" s="171"/>
      <c r="AL61" s="238" t="s">
        <v>454</v>
      </c>
      <c r="AM61" s="177"/>
      <c r="AN61" s="171"/>
      <c r="AO61" s="170">
        <v>1690.3157894736842</v>
      </c>
      <c r="AP61" s="171"/>
      <c r="AQ61" s="176">
        <v>15</v>
      </c>
      <c r="AR61" s="25"/>
      <c r="AS61" s="25"/>
    </row>
    <row r="62" spans="1:45" ht="15" customHeight="1" x14ac:dyDescent="0.2">
      <c r="A62" s="2"/>
      <c r="B62" s="174"/>
      <c r="C62" s="177"/>
      <c r="D62" s="171"/>
      <c r="E62" s="170"/>
      <c r="F62" s="170"/>
      <c r="G62" s="170"/>
      <c r="H62" s="172"/>
      <c r="I62" s="172"/>
      <c r="J62" s="172"/>
      <c r="K62" s="173"/>
      <c r="L62" s="39"/>
      <c r="M62" s="217">
        <v>5485</v>
      </c>
      <c r="N62" s="210" t="s">
        <v>368</v>
      </c>
      <c r="O62" s="170"/>
      <c r="P62" s="170"/>
      <c r="Q62" s="170"/>
      <c r="R62" s="170"/>
      <c r="S62" s="170"/>
      <c r="T62" s="175"/>
      <c r="U62" s="176"/>
      <c r="V62" s="39"/>
      <c r="W62" s="174"/>
      <c r="X62" s="177"/>
      <c r="Y62" s="210"/>
      <c r="Z62" s="210"/>
      <c r="AA62" s="210"/>
      <c r="AB62" s="210"/>
      <c r="AC62" s="210"/>
      <c r="AD62" s="210"/>
      <c r="AE62" s="210"/>
      <c r="AF62" s="210"/>
      <c r="AG62" s="210"/>
      <c r="AH62" s="173"/>
      <c r="AI62" s="237" t="s">
        <v>455</v>
      </c>
      <c r="AJ62" s="171"/>
      <c r="AK62" s="171"/>
      <c r="AL62" s="238" t="s">
        <v>456</v>
      </c>
      <c r="AM62" s="177"/>
      <c r="AN62" s="171"/>
      <c r="AO62" s="170">
        <v>2218.6632124352332</v>
      </c>
      <c r="AP62" s="171"/>
      <c r="AQ62" s="176">
        <v>28</v>
      </c>
      <c r="AR62" s="25"/>
      <c r="AS62" s="25"/>
    </row>
    <row r="63" spans="1:45" ht="15" customHeight="1" x14ac:dyDescent="0.2">
      <c r="A63" s="2"/>
      <c r="B63" s="174"/>
      <c r="C63" s="177"/>
      <c r="D63" s="171"/>
      <c r="E63" s="170"/>
      <c r="F63" s="170"/>
      <c r="G63" s="170"/>
      <c r="H63" s="172"/>
      <c r="I63" s="172"/>
      <c r="J63" s="172"/>
      <c r="K63" s="173"/>
      <c r="L63" s="39"/>
      <c r="M63" s="217">
        <v>5474</v>
      </c>
      <c r="N63" s="171" t="s">
        <v>374</v>
      </c>
      <c r="O63" s="170"/>
      <c r="P63" s="170"/>
      <c r="Q63" s="170"/>
      <c r="R63" s="170"/>
      <c r="S63" s="170"/>
      <c r="T63" s="175"/>
      <c r="U63" s="176"/>
      <c r="V63" s="39"/>
      <c r="W63" s="174"/>
      <c r="X63" s="177"/>
      <c r="Y63" s="210"/>
      <c r="Z63" s="210"/>
      <c r="AA63" s="210"/>
      <c r="AB63" s="210"/>
      <c r="AC63" s="210"/>
      <c r="AD63" s="210"/>
      <c r="AE63" s="210"/>
      <c r="AF63" s="210"/>
      <c r="AG63" s="210"/>
      <c r="AH63" s="173"/>
      <c r="AI63" s="237" t="s">
        <v>457</v>
      </c>
      <c r="AJ63" s="171"/>
      <c r="AK63" s="171"/>
      <c r="AL63" s="238" t="s">
        <v>458</v>
      </c>
      <c r="AM63" s="177"/>
      <c r="AN63" s="171"/>
      <c r="AO63" s="170">
        <v>2465.150289017341</v>
      </c>
      <c r="AP63" s="171"/>
      <c r="AQ63" s="176">
        <v>34</v>
      </c>
      <c r="AR63" s="25"/>
      <c r="AS63" s="25"/>
    </row>
    <row r="64" spans="1:45" ht="15" customHeight="1" x14ac:dyDescent="0.2">
      <c r="A64" s="2"/>
      <c r="B64" s="174"/>
      <c r="C64" s="177"/>
      <c r="D64" s="171"/>
      <c r="E64" s="170"/>
      <c r="F64" s="170"/>
      <c r="G64" s="170"/>
      <c r="H64" s="172"/>
      <c r="I64" s="172"/>
      <c r="J64" s="172"/>
      <c r="K64" s="173"/>
      <c r="L64" s="39"/>
      <c r="M64" s="217">
        <v>5308</v>
      </c>
      <c r="N64" s="171" t="s">
        <v>386</v>
      </c>
      <c r="O64" s="170"/>
      <c r="P64" s="170"/>
      <c r="Q64" s="170"/>
      <c r="R64" s="170"/>
      <c r="S64" s="170"/>
      <c r="T64" s="175"/>
      <c r="U64" s="176"/>
      <c r="V64" s="39"/>
      <c r="W64" s="174"/>
      <c r="X64" s="177"/>
      <c r="Y64" s="210"/>
      <c r="Z64" s="210"/>
      <c r="AA64" s="210"/>
      <c r="AB64" s="210"/>
      <c r="AC64" s="210"/>
      <c r="AD64" s="210"/>
      <c r="AE64" s="210"/>
      <c r="AF64" s="210"/>
      <c r="AG64" s="210"/>
      <c r="AH64" s="173"/>
      <c r="AI64" s="237" t="s">
        <v>459</v>
      </c>
      <c r="AJ64" s="171"/>
      <c r="AK64" s="171"/>
      <c r="AL64" s="238" t="s">
        <v>460</v>
      </c>
      <c r="AM64" s="177"/>
      <c r="AN64" s="171"/>
      <c r="AO64" s="170">
        <v>1826.2962427745665</v>
      </c>
      <c r="AP64" s="171"/>
      <c r="AQ64" s="176">
        <v>7</v>
      </c>
      <c r="AR64" s="25"/>
      <c r="AS64" s="25"/>
    </row>
    <row r="65" spans="1:45" ht="15" customHeight="1" x14ac:dyDescent="0.2">
      <c r="A65" s="2"/>
      <c r="B65" s="174"/>
      <c r="C65" s="177"/>
      <c r="D65" s="171"/>
      <c r="E65" s="170"/>
      <c r="F65" s="170"/>
      <c r="G65" s="170"/>
      <c r="H65" s="172"/>
      <c r="I65" s="172"/>
      <c r="J65" s="172"/>
      <c r="K65" s="173"/>
      <c r="L65" s="39"/>
      <c r="M65" s="217">
        <v>5273</v>
      </c>
      <c r="N65" s="210" t="s">
        <v>373</v>
      </c>
      <c r="O65" s="170"/>
      <c r="P65" s="170"/>
      <c r="Q65" s="170"/>
      <c r="R65" s="170"/>
      <c r="S65" s="170"/>
      <c r="T65" s="175"/>
      <c r="U65" s="176"/>
      <c r="V65" s="39"/>
      <c r="W65" s="174"/>
      <c r="X65" s="177"/>
      <c r="Y65" s="210"/>
      <c r="Z65" s="210"/>
      <c r="AA65" s="210"/>
      <c r="AB65" s="210"/>
      <c r="AC65" s="210"/>
      <c r="AD65" s="210"/>
      <c r="AE65" s="210"/>
      <c r="AF65" s="210"/>
      <c r="AG65" s="210"/>
      <c r="AH65" s="173"/>
      <c r="AI65" s="237" t="s">
        <v>461</v>
      </c>
      <c r="AJ65" s="171"/>
      <c r="AK65" s="171"/>
      <c r="AL65" s="238" t="s">
        <v>462</v>
      </c>
      <c r="AM65" s="177"/>
      <c r="AN65" s="171"/>
      <c r="AO65" s="170">
        <v>1962.2555910543131</v>
      </c>
      <c r="AP65" s="171"/>
      <c r="AQ65" s="176">
        <v>9</v>
      </c>
      <c r="AR65" s="25"/>
      <c r="AS65" s="25"/>
    </row>
    <row r="66" spans="1:45" ht="15" customHeight="1" x14ac:dyDescent="0.2">
      <c r="A66" s="2"/>
      <c r="B66" s="174"/>
      <c r="C66" s="177"/>
      <c r="D66" s="171"/>
      <c r="E66" s="170"/>
      <c r="F66" s="170"/>
      <c r="G66" s="170"/>
      <c r="H66" s="172"/>
      <c r="I66" s="172"/>
      <c r="J66" s="172"/>
      <c r="K66" s="173"/>
      <c r="L66" s="39"/>
      <c r="M66" s="217">
        <v>5238</v>
      </c>
      <c r="N66" s="171" t="s">
        <v>370</v>
      </c>
      <c r="O66" s="170"/>
      <c r="P66" s="170"/>
      <c r="Q66" s="170"/>
      <c r="R66" s="170"/>
      <c r="S66" s="170"/>
      <c r="T66" s="175"/>
      <c r="U66" s="176"/>
      <c r="V66" s="39"/>
      <c r="W66" s="174"/>
      <c r="X66" s="177"/>
      <c r="Y66" s="210"/>
      <c r="Z66" s="210"/>
      <c r="AA66" s="210"/>
      <c r="AB66" s="210"/>
      <c r="AC66" s="210"/>
      <c r="AD66" s="210"/>
      <c r="AE66" s="210"/>
      <c r="AF66" s="210"/>
      <c r="AG66" s="210"/>
      <c r="AH66" s="173"/>
      <c r="AI66" s="237" t="s">
        <v>463</v>
      </c>
      <c r="AJ66" s="171"/>
      <c r="AK66" s="171"/>
      <c r="AL66" s="238" t="s">
        <v>464</v>
      </c>
      <c r="AM66" s="177"/>
      <c r="AN66" s="171"/>
      <c r="AO66" s="170">
        <v>1775.3801775147929</v>
      </c>
      <c r="AP66" s="171"/>
      <c r="AQ66" s="176">
        <v>17</v>
      </c>
      <c r="AR66" s="25"/>
      <c r="AS66" s="25"/>
    </row>
    <row r="67" spans="1:45" ht="15" customHeight="1" x14ac:dyDescent="0.2">
      <c r="A67" s="2"/>
      <c r="B67" s="174"/>
      <c r="C67" s="177"/>
      <c r="D67" s="171"/>
      <c r="E67" s="170"/>
      <c r="F67" s="170"/>
      <c r="G67" s="170"/>
      <c r="H67" s="172"/>
      <c r="I67" s="172"/>
      <c r="J67" s="172"/>
      <c r="K67" s="173"/>
      <c r="L67" s="39"/>
      <c r="M67" s="174">
        <v>5234</v>
      </c>
      <c r="N67" s="210" t="s">
        <v>369</v>
      </c>
      <c r="O67" s="170"/>
      <c r="P67" s="170"/>
      <c r="Q67" s="170"/>
      <c r="R67" s="170"/>
      <c r="S67" s="170"/>
      <c r="T67" s="175"/>
      <c r="U67" s="176"/>
      <c r="V67" s="39"/>
      <c r="W67" s="174"/>
      <c r="X67" s="177"/>
      <c r="Y67" s="210"/>
      <c r="Z67" s="210"/>
      <c r="AA67" s="210"/>
      <c r="AB67" s="210"/>
      <c r="AC67" s="210"/>
      <c r="AD67" s="210"/>
      <c r="AE67" s="210"/>
      <c r="AF67" s="210"/>
      <c r="AG67" s="210"/>
      <c r="AH67" s="173"/>
      <c r="AI67" s="237" t="s">
        <v>465</v>
      </c>
      <c r="AJ67" s="171"/>
      <c r="AK67" s="171"/>
      <c r="AL67" s="238" t="s">
        <v>466</v>
      </c>
      <c r="AM67" s="177"/>
      <c r="AN67" s="171"/>
      <c r="AO67" s="170">
        <v>2554.8077753779698</v>
      </c>
      <c r="AP67" s="171"/>
      <c r="AQ67" s="176">
        <v>33</v>
      </c>
      <c r="AR67" s="25"/>
      <c r="AS67" s="25"/>
    </row>
    <row r="68" spans="1:45" ht="15" customHeight="1" x14ac:dyDescent="0.2">
      <c r="A68" s="2"/>
      <c r="B68" s="174"/>
      <c r="C68" s="177"/>
      <c r="D68" s="171"/>
      <c r="E68" s="170"/>
      <c r="F68" s="170"/>
      <c r="G68" s="170"/>
      <c r="H68" s="172"/>
      <c r="I68" s="172"/>
      <c r="J68" s="172"/>
      <c r="K68" s="173"/>
      <c r="L68" s="39"/>
      <c r="M68" s="174">
        <v>5153</v>
      </c>
      <c r="N68" s="210" t="s">
        <v>372</v>
      </c>
      <c r="O68" s="170"/>
      <c r="P68" s="170"/>
      <c r="Q68" s="170"/>
      <c r="R68" s="170"/>
      <c r="S68" s="170"/>
      <c r="T68" s="175"/>
      <c r="U68" s="176"/>
      <c r="V68" s="39"/>
      <c r="W68" s="174"/>
      <c r="X68" s="177"/>
      <c r="Y68" s="210"/>
      <c r="Z68" s="210"/>
      <c r="AA68" s="210"/>
      <c r="AB68" s="210"/>
      <c r="AC68" s="210"/>
      <c r="AD68" s="210"/>
      <c r="AE68" s="210"/>
      <c r="AF68" s="210"/>
      <c r="AG68" s="210"/>
      <c r="AH68" s="173"/>
      <c r="AI68" s="237" t="s">
        <v>467</v>
      </c>
      <c r="AJ68" s="171"/>
      <c r="AK68" s="171"/>
      <c r="AL68" s="238" t="s">
        <v>468</v>
      </c>
      <c r="AM68" s="177"/>
      <c r="AN68" s="171"/>
      <c r="AO68" s="170">
        <v>1699.374269005848</v>
      </c>
      <c r="AP68" s="171"/>
      <c r="AQ68" s="176">
        <v>12</v>
      </c>
      <c r="AR68" s="25"/>
      <c r="AS68" s="25"/>
    </row>
    <row r="69" spans="1:45" ht="15" customHeight="1" x14ac:dyDescent="0.2">
      <c r="A69" s="2"/>
      <c r="B69" s="174"/>
      <c r="C69" s="177"/>
      <c r="D69" s="171"/>
      <c r="E69" s="170"/>
      <c r="F69" s="170"/>
      <c r="G69" s="170"/>
      <c r="H69" s="172"/>
      <c r="I69" s="172"/>
      <c r="J69" s="172"/>
      <c r="K69" s="173"/>
      <c r="L69" s="39"/>
      <c r="M69" s="174">
        <v>5016</v>
      </c>
      <c r="N69" s="210" t="s">
        <v>382</v>
      </c>
      <c r="O69" s="170"/>
      <c r="P69" s="170"/>
      <c r="Q69" s="170"/>
      <c r="R69" s="170"/>
      <c r="S69" s="170"/>
      <c r="T69" s="175"/>
      <c r="U69" s="176"/>
      <c r="V69" s="39"/>
      <c r="W69" s="174"/>
      <c r="X69" s="177"/>
      <c r="Y69" s="210"/>
      <c r="Z69" s="210"/>
      <c r="AA69" s="210"/>
      <c r="AB69" s="210"/>
      <c r="AC69" s="210"/>
      <c r="AD69" s="210"/>
      <c r="AE69" s="210"/>
      <c r="AF69" s="210"/>
      <c r="AG69" s="210"/>
      <c r="AH69" s="173"/>
      <c r="AI69" s="237" t="s">
        <v>469</v>
      </c>
      <c r="AJ69" s="171"/>
      <c r="AK69" s="171"/>
      <c r="AL69" s="238" t="s">
        <v>470</v>
      </c>
      <c r="AM69" s="177"/>
      <c r="AN69" s="171"/>
      <c r="AO69" s="170">
        <v>2207.5134615384613</v>
      </c>
      <c r="AP69" s="171"/>
      <c r="AQ69" s="176">
        <v>18</v>
      </c>
      <c r="AR69" s="25"/>
      <c r="AS69" s="25"/>
    </row>
    <row r="70" spans="1:45" ht="15" customHeight="1" x14ac:dyDescent="0.2">
      <c r="A70" s="2"/>
      <c r="B70" s="174"/>
      <c r="C70" s="177"/>
      <c r="D70" s="171"/>
      <c r="E70" s="170"/>
      <c r="F70" s="170"/>
      <c r="G70" s="170"/>
      <c r="H70" s="172"/>
      <c r="I70" s="172"/>
      <c r="J70" s="172"/>
      <c r="K70" s="173"/>
      <c r="L70" s="39"/>
      <c r="M70" s="174">
        <v>5014</v>
      </c>
      <c r="N70" s="210" t="s">
        <v>371</v>
      </c>
      <c r="O70" s="170"/>
      <c r="P70" s="170"/>
      <c r="Q70" s="170"/>
      <c r="R70" s="170"/>
      <c r="S70" s="170"/>
      <c r="T70" s="175"/>
      <c r="U70" s="176"/>
      <c r="V70" s="39"/>
      <c r="W70" s="174"/>
      <c r="X70" s="177"/>
      <c r="Y70" s="210"/>
      <c r="Z70" s="210"/>
      <c r="AA70" s="210"/>
      <c r="AB70" s="210"/>
      <c r="AC70" s="210"/>
      <c r="AD70" s="210"/>
      <c r="AE70" s="210"/>
      <c r="AF70" s="210"/>
      <c r="AG70" s="210"/>
      <c r="AH70" s="173"/>
      <c r="AI70" s="237" t="s">
        <v>471</v>
      </c>
      <c r="AJ70" s="171"/>
      <c r="AK70" s="171"/>
      <c r="AL70" s="238" t="s">
        <v>472</v>
      </c>
      <c r="AM70" s="177"/>
      <c r="AN70" s="171"/>
      <c r="AO70" s="170">
        <v>1556.2547945205479</v>
      </c>
      <c r="AP70" s="171"/>
      <c r="AQ70" s="176">
        <v>13</v>
      </c>
      <c r="AR70" s="25"/>
      <c r="AS70" s="25"/>
    </row>
    <row r="71" spans="1:45" s="10" customFormat="1" ht="15" customHeight="1" x14ac:dyDescent="0.25">
      <c r="A71" s="24"/>
      <c r="B71" s="185"/>
      <c r="C71" s="186"/>
      <c r="D71" s="186"/>
      <c r="E71" s="186"/>
      <c r="F71" s="186"/>
      <c r="G71" s="186"/>
      <c r="H71" s="186"/>
      <c r="I71" s="186"/>
      <c r="J71" s="186"/>
      <c r="K71" s="188"/>
      <c r="L71" s="39"/>
      <c r="M71" s="185"/>
      <c r="N71" s="186"/>
      <c r="O71" s="186"/>
      <c r="P71" s="186"/>
      <c r="Q71" s="186"/>
      <c r="R71" s="186"/>
      <c r="S71" s="186"/>
      <c r="T71" s="186"/>
      <c r="U71" s="188"/>
      <c r="V71" s="39"/>
      <c r="W71" s="185"/>
      <c r="X71" s="186"/>
      <c r="Y71" s="186"/>
      <c r="Z71" s="186"/>
      <c r="AA71" s="186"/>
      <c r="AB71" s="186"/>
      <c r="AC71" s="186"/>
      <c r="AD71" s="186"/>
      <c r="AE71" s="186"/>
      <c r="AF71" s="189"/>
      <c r="AG71" s="189"/>
      <c r="AH71" s="188"/>
      <c r="AI71" s="237" t="s">
        <v>473</v>
      </c>
      <c r="AJ71" s="171"/>
      <c r="AK71" s="171"/>
      <c r="AL71" s="238" t="s">
        <v>474</v>
      </c>
      <c r="AM71" s="177"/>
      <c r="AN71" s="171"/>
      <c r="AO71" s="170">
        <v>2189.3703703703704</v>
      </c>
      <c r="AP71" s="171"/>
      <c r="AQ71" s="176">
        <v>23</v>
      </c>
      <c r="AR71" s="36"/>
      <c r="AS71" s="40"/>
    </row>
    <row r="72" spans="1:45" s="10" customFormat="1" ht="15" customHeight="1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190"/>
      <c r="AG72" s="191"/>
      <c r="AH72" s="191"/>
      <c r="AI72" s="237" t="s">
        <v>475</v>
      </c>
      <c r="AJ72" s="171"/>
      <c r="AK72" s="171"/>
      <c r="AL72" s="238" t="s">
        <v>476</v>
      </c>
      <c r="AM72" s="177"/>
      <c r="AN72" s="171"/>
      <c r="AO72" s="170">
        <v>1986.7482142857143</v>
      </c>
      <c r="AP72" s="171"/>
      <c r="AQ72" s="176">
        <v>26</v>
      </c>
      <c r="AR72" s="36"/>
      <c r="AS72" s="40"/>
    </row>
    <row r="73" spans="1:45" ht="15" customHeight="1" x14ac:dyDescent="0.2">
      <c r="A73" s="2"/>
      <c r="B73" s="165" t="s">
        <v>255</v>
      </c>
      <c r="C73" s="65"/>
      <c r="D73" s="65"/>
      <c r="E73" s="65"/>
      <c r="F73" s="65" t="s">
        <v>230</v>
      </c>
      <c r="G73" s="65" t="s">
        <v>3</v>
      </c>
      <c r="H73" s="65" t="s">
        <v>5</v>
      </c>
      <c r="I73" s="65" t="s">
        <v>6</v>
      </c>
      <c r="J73" s="65" t="s">
        <v>231</v>
      </c>
      <c r="K73" s="166" t="s">
        <v>16</v>
      </c>
      <c r="L73" s="36"/>
      <c r="M73" s="167" t="s">
        <v>232</v>
      </c>
      <c r="N73" s="66"/>
      <c r="O73" s="66"/>
      <c r="P73" s="65" t="s">
        <v>3</v>
      </c>
      <c r="Q73" s="65" t="s">
        <v>5</v>
      </c>
      <c r="R73" s="65" t="s">
        <v>6</v>
      </c>
      <c r="S73" s="65" t="s">
        <v>231</v>
      </c>
      <c r="T73" s="66"/>
      <c r="U73" s="166" t="s">
        <v>16</v>
      </c>
      <c r="V73" s="36"/>
      <c r="W73" s="167" t="s">
        <v>342</v>
      </c>
      <c r="X73" s="66"/>
      <c r="Y73" s="66"/>
      <c r="Z73" s="66"/>
      <c r="AA73" s="66"/>
      <c r="AB73" s="66"/>
      <c r="AC73" s="66"/>
      <c r="AD73" s="66"/>
      <c r="AE73" s="66"/>
      <c r="AF73" s="192"/>
      <c r="AG73" s="192"/>
      <c r="AH73" s="193"/>
      <c r="AI73" s="237" t="s">
        <v>477</v>
      </c>
      <c r="AJ73" s="171"/>
      <c r="AK73" s="171"/>
      <c r="AL73" s="238" t="s">
        <v>478</v>
      </c>
      <c r="AM73" s="177"/>
      <c r="AN73" s="171"/>
      <c r="AO73" s="170">
        <v>1618.2733918128654</v>
      </c>
      <c r="AP73" s="171"/>
      <c r="AQ73" s="176">
        <v>7</v>
      </c>
      <c r="AR73" s="25"/>
      <c r="AS73" s="25"/>
    </row>
    <row r="74" spans="1:45" ht="15" customHeight="1" x14ac:dyDescent="0.2">
      <c r="A74" s="2"/>
      <c r="B74" s="169">
        <v>1988</v>
      </c>
      <c r="C74" s="170" t="s">
        <v>81</v>
      </c>
      <c r="D74" s="171" t="s">
        <v>90</v>
      </c>
      <c r="E74" s="170"/>
      <c r="F74" s="170">
        <v>18</v>
      </c>
      <c r="G74" s="170">
        <v>3</v>
      </c>
      <c r="H74" s="172">
        <v>0</v>
      </c>
      <c r="I74" s="172">
        <v>0.66666666666666663</v>
      </c>
      <c r="J74" s="172">
        <v>0.66666666666666663</v>
      </c>
      <c r="K74" s="173">
        <v>4.333333333333333</v>
      </c>
      <c r="L74" s="39"/>
      <c r="M74" s="174" t="s">
        <v>257</v>
      </c>
      <c r="N74" s="170"/>
      <c r="O74" s="170"/>
      <c r="P74" s="170" t="s">
        <v>278</v>
      </c>
      <c r="Q74" s="170"/>
      <c r="R74" s="170" t="s">
        <v>284</v>
      </c>
      <c r="S74" s="170" t="s">
        <v>287</v>
      </c>
      <c r="T74" s="172"/>
      <c r="U74" s="176" t="s">
        <v>289</v>
      </c>
      <c r="V74" s="39"/>
      <c r="W74" s="181" t="s">
        <v>293</v>
      </c>
      <c r="X74" s="177"/>
      <c r="Y74" s="177"/>
      <c r="Z74" s="171"/>
      <c r="AA74" s="171"/>
      <c r="AB74" s="171"/>
      <c r="AC74" s="171"/>
      <c r="AD74" s="171"/>
      <c r="AE74" s="171"/>
      <c r="AF74" s="171"/>
      <c r="AG74" s="178"/>
      <c r="AH74" s="179"/>
      <c r="AI74" s="237" t="s">
        <v>479</v>
      </c>
      <c r="AJ74" s="171"/>
      <c r="AK74" s="171"/>
      <c r="AL74" s="238" t="s">
        <v>480</v>
      </c>
      <c r="AM74" s="177"/>
      <c r="AN74" s="171"/>
      <c r="AO74" s="170">
        <v>1926.9595782073814</v>
      </c>
      <c r="AP74" s="171"/>
      <c r="AQ74" s="176">
        <v>6</v>
      </c>
      <c r="AR74" s="25"/>
      <c r="AS74" s="25"/>
    </row>
    <row r="75" spans="1:45" ht="15" customHeight="1" x14ac:dyDescent="0.2">
      <c r="A75" s="2"/>
      <c r="B75" s="169">
        <v>1989</v>
      </c>
      <c r="C75" s="170" t="s">
        <v>75</v>
      </c>
      <c r="D75" s="171" t="s">
        <v>90</v>
      </c>
      <c r="E75" s="170"/>
      <c r="F75" s="170">
        <v>19</v>
      </c>
      <c r="G75" s="170">
        <v>6</v>
      </c>
      <c r="H75" s="172">
        <v>1.6666666666666667</v>
      </c>
      <c r="I75" s="172">
        <v>0.66666666666666663</v>
      </c>
      <c r="J75" s="172">
        <v>2.3333333333333335</v>
      </c>
      <c r="K75" s="173">
        <v>4.166666666666667</v>
      </c>
      <c r="L75" s="39"/>
      <c r="M75" s="174" t="s">
        <v>258</v>
      </c>
      <c r="N75" s="170"/>
      <c r="O75" s="170"/>
      <c r="P75" s="170" t="s">
        <v>279</v>
      </c>
      <c r="Q75" s="170" t="s">
        <v>282</v>
      </c>
      <c r="R75" s="170" t="s">
        <v>285</v>
      </c>
      <c r="S75" s="170" t="s">
        <v>261</v>
      </c>
      <c r="T75" s="172"/>
      <c r="U75" s="176" t="s">
        <v>290</v>
      </c>
      <c r="V75" s="39"/>
      <c r="W75" s="181" t="s">
        <v>256</v>
      </c>
      <c r="X75" s="177"/>
      <c r="Y75" s="204" t="s">
        <v>299</v>
      </c>
      <c r="Z75" s="204"/>
      <c r="AA75" s="204"/>
      <c r="AB75" s="204"/>
      <c r="AC75" s="204"/>
      <c r="AD75" s="204"/>
      <c r="AE75" s="204"/>
      <c r="AF75" s="204"/>
      <c r="AG75" s="171" t="s">
        <v>300</v>
      </c>
      <c r="AH75" s="173">
        <v>1.408450704225352</v>
      </c>
      <c r="AI75" s="237" t="s">
        <v>481</v>
      </c>
      <c r="AJ75" s="171"/>
      <c r="AK75" s="171"/>
      <c r="AL75" s="238" t="s">
        <v>482</v>
      </c>
      <c r="AM75" s="177"/>
      <c r="AN75" s="171"/>
      <c r="AO75" s="170">
        <v>2427.3148558758317</v>
      </c>
      <c r="AP75" s="171"/>
      <c r="AQ75" s="176">
        <v>33</v>
      </c>
      <c r="AR75" s="25"/>
      <c r="AS75" s="25"/>
    </row>
    <row r="76" spans="1:45" ht="15" customHeight="1" x14ac:dyDescent="0.2">
      <c r="A76" s="2"/>
      <c r="B76" s="169">
        <v>1990</v>
      </c>
      <c r="C76" s="170" t="s">
        <v>75</v>
      </c>
      <c r="D76" s="171" t="s">
        <v>90</v>
      </c>
      <c r="E76" s="170"/>
      <c r="F76" s="170">
        <v>20</v>
      </c>
      <c r="G76" s="170">
        <v>7</v>
      </c>
      <c r="H76" s="172">
        <v>1</v>
      </c>
      <c r="I76" s="172">
        <v>1</v>
      </c>
      <c r="J76" s="172">
        <v>2</v>
      </c>
      <c r="K76" s="173">
        <v>5.5714285714285712</v>
      </c>
      <c r="L76" s="39"/>
      <c r="M76" s="174" t="s">
        <v>259</v>
      </c>
      <c r="N76" s="170"/>
      <c r="O76" s="170"/>
      <c r="P76" s="170" t="s">
        <v>280</v>
      </c>
      <c r="Q76" s="170" t="s">
        <v>283</v>
      </c>
      <c r="R76" s="170" t="s">
        <v>263</v>
      </c>
      <c r="S76" s="170" t="s">
        <v>288</v>
      </c>
      <c r="T76" s="172"/>
      <c r="U76" s="176" t="s">
        <v>281</v>
      </c>
      <c r="V76" s="39"/>
      <c r="W76" s="174"/>
      <c r="X76" s="177"/>
      <c r="Y76" s="177"/>
      <c r="Z76" s="171"/>
      <c r="AA76" s="171"/>
      <c r="AB76" s="171"/>
      <c r="AC76" s="171"/>
      <c r="AD76" s="171"/>
      <c r="AE76" s="171"/>
      <c r="AF76" s="171"/>
      <c r="AG76" s="178"/>
      <c r="AH76" s="179"/>
      <c r="AI76" s="237" t="s">
        <v>483</v>
      </c>
      <c r="AJ76" s="171"/>
      <c r="AK76" s="171"/>
      <c r="AL76" s="238" t="s">
        <v>484</v>
      </c>
      <c r="AM76" s="177"/>
      <c r="AN76" s="171"/>
      <c r="AO76" s="170">
        <v>2525.8770301624131</v>
      </c>
      <c r="AP76" s="171"/>
      <c r="AQ76" s="176">
        <v>15</v>
      </c>
      <c r="AR76" s="25"/>
      <c r="AS76" s="25"/>
    </row>
    <row r="77" spans="1:45" ht="15" customHeight="1" x14ac:dyDescent="0.2">
      <c r="A77" s="2"/>
      <c r="B77" s="169">
        <v>1991</v>
      </c>
      <c r="C77" s="170" t="s">
        <v>74</v>
      </c>
      <c r="D77" s="171" t="s">
        <v>90</v>
      </c>
      <c r="E77" s="170"/>
      <c r="F77" s="170">
        <v>21</v>
      </c>
      <c r="G77" s="170">
        <v>6</v>
      </c>
      <c r="H77" s="172">
        <v>1.3333333333333333</v>
      </c>
      <c r="I77" s="206">
        <v>2.6666666666666665</v>
      </c>
      <c r="J77" s="172">
        <v>4</v>
      </c>
      <c r="K77" s="173">
        <v>7.833333333333333</v>
      </c>
      <c r="L77" s="39"/>
      <c r="M77" s="174" t="s">
        <v>260</v>
      </c>
      <c r="N77" s="170"/>
      <c r="O77" s="170"/>
      <c r="P77" s="170" t="s">
        <v>281</v>
      </c>
      <c r="Q77" s="170" t="s">
        <v>277</v>
      </c>
      <c r="R77" s="170" t="s">
        <v>276</v>
      </c>
      <c r="S77" s="170" t="s">
        <v>276</v>
      </c>
      <c r="T77" s="172"/>
      <c r="U77" s="176" t="s">
        <v>291</v>
      </c>
      <c r="V77" s="39"/>
      <c r="W77" s="181" t="s">
        <v>242</v>
      </c>
      <c r="X77" s="177"/>
      <c r="Y77" s="177"/>
      <c r="Z77" s="171"/>
      <c r="AA77" s="171"/>
      <c r="AB77" s="171"/>
      <c r="AC77" s="171"/>
      <c r="AD77" s="171"/>
      <c r="AE77" s="171"/>
      <c r="AF77" s="171"/>
      <c r="AG77" s="178"/>
      <c r="AH77" s="179"/>
      <c r="AI77" s="237" t="s">
        <v>485</v>
      </c>
      <c r="AJ77" s="171"/>
      <c r="AK77" s="171"/>
      <c r="AL77" s="238" t="s">
        <v>486</v>
      </c>
      <c r="AM77" s="177"/>
      <c r="AN77" s="171"/>
      <c r="AO77" s="170">
        <v>1988.7192660550459</v>
      </c>
      <c r="AP77" s="171"/>
      <c r="AQ77" s="176">
        <v>25</v>
      </c>
      <c r="AR77" s="25"/>
      <c r="AS77" s="25"/>
    </row>
    <row r="78" spans="1:45" ht="15" customHeight="1" x14ac:dyDescent="0.2">
      <c r="A78" s="2"/>
      <c r="B78" s="169">
        <v>1992</v>
      </c>
      <c r="C78" s="170" t="s">
        <v>73</v>
      </c>
      <c r="D78" s="171" t="s">
        <v>90</v>
      </c>
      <c r="E78" s="170"/>
      <c r="F78" s="170">
        <v>22</v>
      </c>
      <c r="G78" s="170">
        <v>3</v>
      </c>
      <c r="H78" s="172">
        <v>0</v>
      </c>
      <c r="I78" s="172">
        <v>2.6666666666666665</v>
      </c>
      <c r="J78" s="172">
        <v>2.6666666666666665</v>
      </c>
      <c r="K78" s="173">
        <v>5</v>
      </c>
      <c r="L78" s="39"/>
      <c r="M78" s="174" t="s">
        <v>262</v>
      </c>
      <c r="N78" s="170"/>
      <c r="O78" s="170"/>
      <c r="P78" s="170" t="s">
        <v>282</v>
      </c>
      <c r="Q78" s="170" t="s">
        <v>228</v>
      </c>
      <c r="R78" s="170" t="s">
        <v>286</v>
      </c>
      <c r="S78" s="170" t="s">
        <v>286</v>
      </c>
      <c r="T78" s="172"/>
      <c r="U78" s="176" t="s">
        <v>292</v>
      </c>
      <c r="V78" s="39"/>
      <c r="W78" s="181" t="s">
        <v>256</v>
      </c>
      <c r="X78" s="177"/>
      <c r="Y78" s="177" t="s">
        <v>301</v>
      </c>
      <c r="Z78" s="171"/>
      <c r="AA78" s="171"/>
      <c r="AB78" s="171"/>
      <c r="AC78" s="171"/>
      <c r="AD78" s="171"/>
      <c r="AE78" s="177"/>
      <c r="AF78" s="182">
        <v>5</v>
      </c>
      <c r="AG78" s="177" t="s">
        <v>302</v>
      </c>
      <c r="AH78" s="173">
        <v>2.7027027027027026</v>
      </c>
      <c r="AI78" s="237" t="s">
        <v>487</v>
      </c>
      <c r="AJ78" s="171"/>
      <c r="AK78" s="171"/>
      <c r="AL78" s="238" t="s">
        <v>433</v>
      </c>
      <c r="AM78" s="177"/>
      <c r="AN78" s="171"/>
      <c r="AO78" s="170">
        <v>2551.1016548463358</v>
      </c>
      <c r="AP78" s="171"/>
      <c r="AQ78" s="176">
        <v>29</v>
      </c>
      <c r="AR78" s="25"/>
      <c r="AS78" s="25"/>
    </row>
    <row r="79" spans="1:45" ht="15" customHeight="1" x14ac:dyDescent="0.2">
      <c r="A79" s="2"/>
      <c r="B79" s="169">
        <v>1993</v>
      </c>
      <c r="C79" s="170" t="s">
        <v>75</v>
      </c>
      <c r="D79" s="171" t="s">
        <v>90</v>
      </c>
      <c r="E79" s="170"/>
      <c r="F79" s="170">
        <v>23</v>
      </c>
      <c r="G79" s="170">
        <v>8</v>
      </c>
      <c r="H79" s="172">
        <v>0.5</v>
      </c>
      <c r="I79" s="172">
        <v>2</v>
      </c>
      <c r="J79" s="172">
        <v>2.5</v>
      </c>
      <c r="K79" s="173">
        <v>7.25</v>
      </c>
      <c r="L79" s="39"/>
      <c r="M79" s="174" t="s">
        <v>265</v>
      </c>
      <c r="N79" s="170"/>
      <c r="O79" s="170"/>
      <c r="P79" s="170" t="s">
        <v>264</v>
      </c>
      <c r="Q79" s="170" t="s">
        <v>221</v>
      </c>
      <c r="R79" s="170" t="s">
        <v>77</v>
      </c>
      <c r="S79" s="170" t="s">
        <v>58</v>
      </c>
      <c r="T79" s="172"/>
      <c r="U79" s="176" t="s">
        <v>216</v>
      </c>
      <c r="V79" s="39"/>
      <c r="W79" s="174"/>
      <c r="X79" s="177"/>
      <c r="Y79" s="177"/>
      <c r="Z79" s="171"/>
      <c r="AA79" s="171"/>
      <c r="AB79" s="171"/>
      <c r="AC79" s="171"/>
      <c r="AD79" s="171"/>
      <c r="AE79" s="171"/>
      <c r="AF79" s="171"/>
      <c r="AG79" s="178"/>
      <c r="AH79" s="179"/>
      <c r="AI79" s="237" t="s">
        <v>488</v>
      </c>
      <c r="AJ79" s="171"/>
      <c r="AK79" s="171"/>
      <c r="AL79" s="238" t="s">
        <v>489</v>
      </c>
      <c r="AM79" s="177"/>
      <c r="AN79" s="171"/>
      <c r="AO79" s="170">
        <v>1654.2907692307692</v>
      </c>
      <c r="AP79" s="171"/>
      <c r="AQ79" s="176">
        <v>9</v>
      </c>
      <c r="AR79" s="25"/>
      <c r="AS79" s="25"/>
    </row>
    <row r="80" spans="1:45" ht="15" customHeight="1" x14ac:dyDescent="0.2">
      <c r="A80" s="2"/>
      <c r="B80" s="169">
        <v>1994</v>
      </c>
      <c r="C80" s="170" t="s">
        <v>74</v>
      </c>
      <c r="D80" s="171" t="s">
        <v>111</v>
      </c>
      <c r="E80" s="170"/>
      <c r="F80" s="170">
        <v>24</v>
      </c>
      <c r="G80" s="170">
        <v>4</v>
      </c>
      <c r="H80" s="206">
        <v>3</v>
      </c>
      <c r="I80" s="172">
        <v>2.5</v>
      </c>
      <c r="J80" s="206">
        <v>5.5</v>
      </c>
      <c r="K80" s="207">
        <v>8.5</v>
      </c>
      <c r="L80" s="39"/>
      <c r="M80" s="174" t="s">
        <v>267</v>
      </c>
      <c r="N80" s="170"/>
      <c r="O80" s="170"/>
      <c r="P80" s="170" t="s">
        <v>283</v>
      </c>
      <c r="Q80" s="170" t="s">
        <v>76</v>
      </c>
      <c r="R80" s="208" t="s">
        <v>58</v>
      </c>
      <c r="S80" s="170" t="s">
        <v>75</v>
      </c>
      <c r="T80" s="172"/>
      <c r="U80" s="176" t="s">
        <v>286</v>
      </c>
      <c r="V80" s="39"/>
      <c r="W80" s="174"/>
      <c r="X80" s="177"/>
      <c r="Y80" s="177"/>
      <c r="Z80" s="171"/>
      <c r="AA80" s="171"/>
      <c r="AB80" s="171"/>
      <c r="AC80" s="171"/>
      <c r="AD80" s="171"/>
      <c r="AE80" s="171"/>
      <c r="AF80" s="171"/>
      <c r="AG80" s="178"/>
      <c r="AH80" s="179"/>
      <c r="AI80" s="237" t="s">
        <v>490</v>
      </c>
      <c r="AJ80" s="171"/>
      <c r="AK80" s="171"/>
      <c r="AL80" s="238" t="s">
        <v>491</v>
      </c>
      <c r="AM80" s="177"/>
      <c r="AN80" s="171"/>
      <c r="AO80" s="170">
        <v>1791.0690235690236</v>
      </c>
      <c r="AP80" s="171"/>
      <c r="AQ80" s="176">
        <v>4</v>
      </c>
      <c r="AR80" s="25"/>
      <c r="AS80" s="25"/>
    </row>
    <row r="81" spans="1:45" ht="15" customHeight="1" x14ac:dyDescent="0.2">
      <c r="A81" s="2"/>
      <c r="B81" s="169">
        <v>1995</v>
      </c>
      <c r="C81" s="170" t="s">
        <v>75</v>
      </c>
      <c r="D81" s="171" t="s">
        <v>111</v>
      </c>
      <c r="E81" s="170"/>
      <c r="F81" s="170">
        <v>25</v>
      </c>
      <c r="G81" s="170">
        <v>10</v>
      </c>
      <c r="H81" s="172">
        <v>1</v>
      </c>
      <c r="I81" s="172">
        <v>0.7</v>
      </c>
      <c r="J81" s="172">
        <v>1.7</v>
      </c>
      <c r="K81" s="173">
        <v>5.3</v>
      </c>
      <c r="L81" s="39"/>
      <c r="M81" s="174" t="s">
        <v>268</v>
      </c>
      <c r="N81" s="170"/>
      <c r="O81" s="170"/>
      <c r="P81" s="170" t="s">
        <v>221</v>
      </c>
      <c r="Q81" s="170" t="s">
        <v>73</v>
      </c>
      <c r="R81" s="170" t="s">
        <v>58</v>
      </c>
      <c r="S81" s="170" t="s">
        <v>78</v>
      </c>
      <c r="T81" s="172"/>
      <c r="U81" s="176" t="s">
        <v>81</v>
      </c>
      <c r="V81" s="39"/>
      <c r="W81" s="174"/>
      <c r="X81" s="177"/>
      <c r="Y81" s="177"/>
      <c r="Z81" s="171"/>
      <c r="AA81" s="171"/>
      <c r="AB81" s="171"/>
      <c r="AC81" s="171"/>
      <c r="AD81" s="171"/>
      <c r="AE81" s="171"/>
      <c r="AF81" s="171"/>
      <c r="AG81" s="178"/>
      <c r="AH81" s="179"/>
      <c r="AI81" s="237" t="s">
        <v>492</v>
      </c>
      <c r="AJ81" s="171"/>
      <c r="AK81" s="171"/>
      <c r="AL81" s="238" t="s">
        <v>493</v>
      </c>
      <c r="AM81" s="177"/>
      <c r="AN81" s="171"/>
      <c r="AO81" s="170">
        <v>1908.4388489208634</v>
      </c>
      <c r="AP81" s="171"/>
      <c r="AQ81" s="176">
        <v>12</v>
      </c>
      <c r="AR81" s="25"/>
      <c r="AS81" s="25"/>
    </row>
    <row r="82" spans="1:45" ht="15" customHeight="1" x14ac:dyDescent="0.2">
      <c r="A82" s="2"/>
      <c r="B82" s="169">
        <v>1996</v>
      </c>
      <c r="C82" s="170" t="s">
        <v>81</v>
      </c>
      <c r="D82" s="171" t="s">
        <v>111</v>
      </c>
      <c r="E82" s="170"/>
      <c r="F82" s="170">
        <v>26</v>
      </c>
      <c r="G82" s="170">
        <v>4</v>
      </c>
      <c r="H82" s="172">
        <v>2</v>
      </c>
      <c r="I82" s="172">
        <v>1</v>
      </c>
      <c r="J82" s="172">
        <v>3</v>
      </c>
      <c r="K82" s="173">
        <v>6.5</v>
      </c>
      <c r="L82" s="39"/>
      <c r="M82" s="174" t="s">
        <v>269</v>
      </c>
      <c r="N82" s="170"/>
      <c r="O82" s="170"/>
      <c r="P82" s="170" t="s">
        <v>277</v>
      </c>
      <c r="Q82" s="170" t="s">
        <v>78</v>
      </c>
      <c r="R82" s="170" t="s">
        <v>73</v>
      </c>
      <c r="S82" s="170" t="s">
        <v>78</v>
      </c>
      <c r="T82" s="172"/>
      <c r="U82" s="176" t="s">
        <v>77</v>
      </c>
      <c r="V82" s="39"/>
      <c r="W82" s="174"/>
      <c r="X82" s="177"/>
      <c r="Y82" s="177"/>
      <c r="Z82" s="171"/>
      <c r="AA82" s="171"/>
      <c r="AB82" s="171"/>
      <c r="AC82" s="171"/>
      <c r="AD82" s="171"/>
      <c r="AE82" s="171"/>
      <c r="AF82" s="171"/>
      <c r="AG82" s="178"/>
      <c r="AH82" s="179"/>
      <c r="AI82" s="171" t="s">
        <v>494</v>
      </c>
      <c r="AJ82" s="171"/>
      <c r="AK82" s="171"/>
      <c r="AL82" s="268" t="s">
        <v>495</v>
      </c>
      <c r="AM82" s="225"/>
      <c r="AN82" s="269"/>
      <c r="AO82" s="171">
        <v>1890.7101967799642</v>
      </c>
      <c r="AP82" s="171"/>
      <c r="AQ82" s="176">
        <v>21</v>
      </c>
      <c r="AR82" s="25"/>
      <c r="AS82" s="25"/>
    </row>
    <row r="83" spans="1:45" ht="15" customHeight="1" x14ac:dyDescent="0.2">
      <c r="A83" s="2"/>
      <c r="B83" s="169">
        <v>1997</v>
      </c>
      <c r="C83" s="170" t="s">
        <v>81</v>
      </c>
      <c r="D83" s="171" t="s">
        <v>111</v>
      </c>
      <c r="E83" s="170"/>
      <c r="F83" s="170">
        <v>27</v>
      </c>
      <c r="G83" s="170">
        <v>5</v>
      </c>
      <c r="H83" s="172">
        <v>0.6</v>
      </c>
      <c r="I83" s="172">
        <v>0.2</v>
      </c>
      <c r="J83" s="172">
        <v>0.8</v>
      </c>
      <c r="K83" s="173">
        <v>3.6</v>
      </c>
      <c r="L83" s="39"/>
      <c r="M83" s="174" t="s">
        <v>270</v>
      </c>
      <c r="N83" s="170"/>
      <c r="O83" s="170"/>
      <c r="P83" s="170" t="s">
        <v>217</v>
      </c>
      <c r="Q83" s="170" t="s">
        <v>73</v>
      </c>
      <c r="R83" s="170" t="s">
        <v>73</v>
      </c>
      <c r="S83" s="170" t="s">
        <v>58</v>
      </c>
      <c r="T83" s="172"/>
      <c r="U83" s="176" t="s">
        <v>77</v>
      </c>
      <c r="V83" s="39"/>
      <c r="W83" s="174"/>
      <c r="X83" s="177"/>
      <c r="Y83" s="177"/>
      <c r="Z83" s="171"/>
      <c r="AA83" s="171"/>
      <c r="AB83" s="171"/>
      <c r="AC83" s="171"/>
      <c r="AD83" s="171"/>
      <c r="AE83" s="171"/>
      <c r="AF83" s="171"/>
      <c r="AG83" s="178"/>
      <c r="AH83" s="179"/>
      <c r="AI83" s="171" t="s">
        <v>496</v>
      </c>
      <c r="AJ83" s="171"/>
      <c r="AK83" s="171"/>
      <c r="AL83" s="268" t="s">
        <v>497</v>
      </c>
      <c r="AM83" s="225"/>
      <c r="AN83" s="269"/>
      <c r="AO83" s="171">
        <v>1947.7597042513862</v>
      </c>
      <c r="AP83" s="171"/>
      <c r="AQ83" s="176">
        <v>7</v>
      </c>
      <c r="AR83" s="25"/>
      <c r="AS83" s="25"/>
    </row>
    <row r="84" spans="1:45" ht="15" customHeight="1" x14ac:dyDescent="0.2">
      <c r="A84" s="2"/>
      <c r="B84" s="169">
        <v>1998</v>
      </c>
      <c r="C84" s="170" t="s">
        <v>74</v>
      </c>
      <c r="D84" s="171" t="s">
        <v>111</v>
      </c>
      <c r="E84" s="170"/>
      <c r="F84" s="170">
        <v>28</v>
      </c>
      <c r="G84" s="170">
        <v>10</v>
      </c>
      <c r="H84" s="172">
        <v>2.6</v>
      </c>
      <c r="I84" s="172">
        <v>1.2</v>
      </c>
      <c r="J84" s="172">
        <v>3.8</v>
      </c>
      <c r="K84" s="173">
        <v>4.9000000000000004</v>
      </c>
      <c r="L84" s="39"/>
      <c r="M84" s="174" t="s">
        <v>271</v>
      </c>
      <c r="N84" s="170"/>
      <c r="O84" s="170"/>
      <c r="P84" s="170" t="s">
        <v>79</v>
      </c>
      <c r="Q84" s="208" t="s">
        <v>74</v>
      </c>
      <c r="R84" s="170" t="s">
        <v>73</v>
      </c>
      <c r="S84" s="208" t="s">
        <v>74</v>
      </c>
      <c r="T84" s="172"/>
      <c r="U84" s="176" t="s">
        <v>77</v>
      </c>
      <c r="V84" s="39"/>
      <c r="W84" s="174"/>
      <c r="X84" s="177"/>
      <c r="Y84" s="177"/>
      <c r="Z84" s="171"/>
      <c r="AA84" s="171"/>
      <c r="AB84" s="171"/>
      <c r="AC84" s="171"/>
      <c r="AD84" s="171"/>
      <c r="AE84" s="171"/>
      <c r="AF84" s="171"/>
      <c r="AG84" s="178"/>
      <c r="AH84" s="179"/>
      <c r="AI84" s="171" t="s">
        <v>498</v>
      </c>
      <c r="AJ84" s="171"/>
      <c r="AK84" s="171"/>
      <c r="AL84" s="268" t="s">
        <v>499</v>
      </c>
      <c r="AM84" s="225"/>
      <c r="AN84" s="269"/>
      <c r="AO84" s="171">
        <v>2338.0424107142858</v>
      </c>
      <c r="AP84" s="171"/>
      <c r="AQ84" s="176">
        <v>17</v>
      </c>
      <c r="AR84" s="25"/>
      <c r="AS84" s="25"/>
    </row>
    <row r="85" spans="1:45" ht="15" customHeight="1" x14ac:dyDescent="0.2">
      <c r="A85" s="2"/>
      <c r="B85" s="169">
        <v>1999</v>
      </c>
      <c r="C85" s="170" t="s">
        <v>77</v>
      </c>
      <c r="D85" s="171" t="s">
        <v>111</v>
      </c>
      <c r="E85" s="170"/>
      <c r="F85" s="170">
        <v>29</v>
      </c>
      <c r="G85" s="170">
        <v>3</v>
      </c>
      <c r="H85" s="172">
        <v>1.3333333333333333</v>
      </c>
      <c r="I85" s="172">
        <v>0.33333333333333331</v>
      </c>
      <c r="J85" s="172">
        <v>1.6666666666666667</v>
      </c>
      <c r="K85" s="173">
        <v>3.3333333333333335</v>
      </c>
      <c r="L85" s="39"/>
      <c r="M85" s="174" t="s">
        <v>272</v>
      </c>
      <c r="N85" s="170"/>
      <c r="O85" s="170"/>
      <c r="P85" s="170" t="s">
        <v>79</v>
      </c>
      <c r="Q85" s="170" t="s">
        <v>75</v>
      </c>
      <c r="R85" s="170" t="s">
        <v>73</v>
      </c>
      <c r="S85" s="170" t="s">
        <v>74</v>
      </c>
      <c r="T85" s="172"/>
      <c r="U85" s="176" t="s">
        <v>77</v>
      </c>
      <c r="V85" s="39"/>
      <c r="W85" s="174"/>
      <c r="X85" s="177"/>
      <c r="Y85" s="177"/>
      <c r="Z85" s="171"/>
      <c r="AA85" s="171"/>
      <c r="AB85" s="171"/>
      <c r="AC85" s="171"/>
      <c r="AD85" s="171"/>
      <c r="AE85" s="171"/>
      <c r="AF85" s="171"/>
      <c r="AG85" s="178"/>
      <c r="AH85" s="179"/>
      <c r="AI85" s="171" t="s">
        <v>500</v>
      </c>
      <c r="AJ85" s="171"/>
      <c r="AK85" s="171"/>
      <c r="AL85" s="268" t="s">
        <v>501</v>
      </c>
      <c r="AM85" s="225"/>
      <c r="AN85" s="269"/>
      <c r="AO85" s="171">
        <v>1491.7435530085959</v>
      </c>
      <c r="AP85" s="171"/>
      <c r="AQ85" s="176">
        <v>9</v>
      </c>
      <c r="AR85" s="25"/>
      <c r="AS85" s="25"/>
    </row>
    <row r="86" spans="1:45" ht="15" customHeight="1" x14ac:dyDescent="0.2">
      <c r="A86" s="2"/>
      <c r="B86" s="169">
        <v>2000</v>
      </c>
      <c r="C86" s="170"/>
      <c r="D86" s="171"/>
      <c r="E86" s="170"/>
      <c r="F86" s="170">
        <v>30</v>
      </c>
      <c r="G86" s="170"/>
      <c r="H86" s="172"/>
      <c r="I86" s="172"/>
      <c r="J86" s="172"/>
      <c r="K86" s="173"/>
      <c r="L86" s="39"/>
      <c r="M86" s="174" t="s">
        <v>273</v>
      </c>
      <c r="N86" s="170"/>
      <c r="O86" s="170">
        <v>21</v>
      </c>
      <c r="P86" s="170" t="s">
        <v>266</v>
      </c>
      <c r="Q86" s="170" t="s">
        <v>78</v>
      </c>
      <c r="R86" s="170" t="s">
        <v>73</v>
      </c>
      <c r="S86" s="170" t="s">
        <v>74</v>
      </c>
      <c r="T86" s="172"/>
      <c r="U86" s="176" t="s">
        <v>77</v>
      </c>
      <c r="V86" s="39"/>
      <c r="W86" s="174"/>
      <c r="X86" s="177"/>
      <c r="Y86" s="177"/>
      <c r="Z86" s="171"/>
      <c r="AA86" s="171"/>
      <c r="AB86" s="171"/>
      <c r="AC86" s="171"/>
      <c r="AD86" s="171"/>
      <c r="AE86" s="171"/>
      <c r="AF86" s="171"/>
      <c r="AG86" s="178"/>
      <c r="AH86" s="179"/>
      <c r="AI86" s="171" t="s">
        <v>502</v>
      </c>
      <c r="AJ86" s="171"/>
      <c r="AK86" s="171"/>
      <c r="AL86" s="268" t="s">
        <v>503</v>
      </c>
      <c r="AM86" s="225"/>
      <c r="AN86" s="269"/>
      <c r="AO86" s="171">
        <v>2255.9201773835921</v>
      </c>
      <c r="AP86" s="171"/>
      <c r="AQ86" s="176">
        <v>20</v>
      </c>
      <c r="AR86" s="25"/>
      <c r="AS86" s="25"/>
    </row>
    <row r="87" spans="1:45" ht="15" customHeight="1" x14ac:dyDescent="0.2">
      <c r="A87" s="2"/>
      <c r="B87" s="169">
        <v>2001</v>
      </c>
      <c r="C87" s="170"/>
      <c r="D87" s="171"/>
      <c r="E87" s="170"/>
      <c r="F87" s="170">
        <v>31</v>
      </c>
      <c r="G87" s="170"/>
      <c r="H87" s="172"/>
      <c r="I87" s="172"/>
      <c r="J87" s="172"/>
      <c r="K87" s="173"/>
      <c r="L87" s="39"/>
      <c r="M87" s="174" t="s">
        <v>274</v>
      </c>
      <c r="N87" s="170"/>
      <c r="O87" s="170"/>
      <c r="P87" s="170" t="s">
        <v>218</v>
      </c>
      <c r="Q87" s="170" t="s">
        <v>73</v>
      </c>
      <c r="R87" s="170" t="s">
        <v>73</v>
      </c>
      <c r="S87" s="170" t="s">
        <v>75</v>
      </c>
      <c r="T87" s="172"/>
      <c r="U87" s="176" t="s">
        <v>77</v>
      </c>
      <c r="V87" s="39"/>
      <c r="W87" s="174"/>
      <c r="X87" s="177"/>
      <c r="Y87" s="177"/>
      <c r="Z87" s="171"/>
      <c r="AA87" s="171"/>
      <c r="AB87" s="171"/>
      <c r="AC87" s="171"/>
      <c r="AD87" s="171"/>
      <c r="AE87" s="171"/>
      <c r="AF87" s="171"/>
      <c r="AG87" s="178"/>
      <c r="AH87" s="179"/>
      <c r="AI87" s="171" t="s">
        <v>504</v>
      </c>
      <c r="AJ87" s="171"/>
      <c r="AK87" s="171"/>
      <c r="AL87" s="268" t="s">
        <v>505</v>
      </c>
      <c r="AM87" s="225"/>
      <c r="AN87" s="269"/>
      <c r="AO87" s="171">
        <v>1821.3895870736087</v>
      </c>
      <c r="AP87" s="171"/>
      <c r="AQ87" s="176">
        <v>9</v>
      </c>
      <c r="AR87" s="25"/>
      <c r="AS87" s="25"/>
    </row>
    <row r="88" spans="1:45" ht="15" customHeight="1" x14ac:dyDescent="0.2">
      <c r="A88" s="2"/>
      <c r="B88" s="169">
        <v>2002</v>
      </c>
      <c r="C88" s="170" t="s">
        <v>58</v>
      </c>
      <c r="D88" s="171" t="s">
        <v>127</v>
      </c>
      <c r="E88" s="170"/>
      <c r="F88" s="170">
        <v>32</v>
      </c>
      <c r="G88" s="170">
        <v>11</v>
      </c>
      <c r="H88" s="172">
        <v>2.3636363636363638</v>
      </c>
      <c r="I88" s="172">
        <v>0.36363636363636365</v>
      </c>
      <c r="J88" s="172">
        <v>2.7272727272727271</v>
      </c>
      <c r="K88" s="173">
        <v>3.5454545454545454</v>
      </c>
      <c r="L88" s="39"/>
      <c r="M88" s="174" t="s">
        <v>275</v>
      </c>
      <c r="N88" s="170"/>
      <c r="O88" s="170"/>
      <c r="P88" s="208" t="s">
        <v>80</v>
      </c>
      <c r="Q88" s="170" t="s">
        <v>58</v>
      </c>
      <c r="R88" s="170" t="s">
        <v>58</v>
      </c>
      <c r="S88" s="170" t="s">
        <v>74</v>
      </c>
      <c r="T88" s="172"/>
      <c r="U88" s="209" t="s">
        <v>73</v>
      </c>
      <c r="V88" s="39"/>
      <c r="W88" s="174"/>
      <c r="X88" s="177"/>
      <c r="Y88" s="177"/>
      <c r="Z88" s="171"/>
      <c r="AA88" s="171"/>
      <c r="AB88" s="171"/>
      <c r="AC88" s="171"/>
      <c r="AD88" s="171"/>
      <c r="AE88" s="171"/>
      <c r="AF88" s="171"/>
      <c r="AG88" s="178"/>
      <c r="AH88" s="179"/>
      <c r="AI88" s="171" t="s">
        <v>506</v>
      </c>
      <c r="AJ88" s="171"/>
      <c r="AK88" s="171"/>
      <c r="AL88" s="268" t="s">
        <v>507</v>
      </c>
      <c r="AM88" s="225"/>
      <c r="AN88" s="269"/>
      <c r="AO88" s="171">
        <v>1870.5101663585951</v>
      </c>
      <c r="AP88" s="171"/>
      <c r="AQ88" s="176">
        <v>17</v>
      </c>
      <c r="AR88" s="25"/>
      <c r="AS88" s="25"/>
    </row>
    <row r="89" spans="1:45" ht="15" customHeight="1" x14ac:dyDescent="0.2">
      <c r="A89" s="2"/>
      <c r="B89" s="169"/>
      <c r="C89" s="170"/>
      <c r="D89" s="171"/>
      <c r="E89" s="170"/>
      <c r="F89" s="170"/>
      <c r="G89" s="170"/>
      <c r="H89" s="172"/>
      <c r="I89" s="172"/>
      <c r="J89" s="172"/>
      <c r="K89" s="173"/>
      <c r="L89" s="39"/>
      <c r="M89" s="174"/>
      <c r="N89" s="170"/>
      <c r="O89" s="170"/>
      <c r="P89" s="170"/>
      <c r="Q89" s="170"/>
      <c r="R89" s="170"/>
      <c r="S89" s="170"/>
      <c r="T89" s="172"/>
      <c r="U89" s="173"/>
      <c r="V89" s="39"/>
      <c r="W89" s="174"/>
      <c r="X89" s="177"/>
      <c r="Y89" s="177"/>
      <c r="Z89" s="171"/>
      <c r="AA89" s="171"/>
      <c r="AB89" s="171"/>
      <c r="AC89" s="171"/>
      <c r="AD89" s="171"/>
      <c r="AE89" s="171"/>
      <c r="AF89" s="171"/>
      <c r="AG89" s="178"/>
      <c r="AH89" s="179"/>
      <c r="AI89" s="171" t="s">
        <v>508</v>
      </c>
      <c r="AJ89" s="171"/>
      <c r="AK89" s="171"/>
      <c r="AL89" s="268" t="s">
        <v>509</v>
      </c>
      <c r="AM89" s="225"/>
      <c r="AN89" s="269"/>
      <c r="AO89" s="171">
        <v>1679.9833610648918</v>
      </c>
      <c r="AP89" s="171"/>
      <c r="AQ89" s="176">
        <v>9</v>
      </c>
      <c r="AR89" s="25"/>
      <c r="AS89" s="25"/>
    </row>
    <row r="90" spans="1:45" s="10" customFormat="1" ht="15" customHeight="1" x14ac:dyDescent="0.25">
      <c r="A90" s="24"/>
      <c r="B90" s="185"/>
      <c r="C90" s="186"/>
      <c r="D90" s="186"/>
      <c r="E90" s="186"/>
      <c r="F90" s="186"/>
      <c r="G90" s="186"/>
      <c r="H90" s="186"/>
      <c r="I90" s="186"/>
      <c r="J90" s="186"/>
      <c r="K90" s="188"/>
      <c r="L90" s="39"/>
      <c r="M90" s="185"/>
      <c r="N90" s="186"/>
      <c r="O90" s="186"/>
      <c r="P90" s="186"/>
      <c r="Q90" s="186"/>
      <c r="R90" s="186"/>
      <c r="S90" s="186"/>
      <c r="T90" s="186"/>
      <c r="U90" s="188"/>
      <c r="V90" s="39"/>
      <c r="W90" s="185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7"/>
      <c r="AI90" s="186"/>
      <c r="AJ90" s="186"/>
      <c r="AK90" s="186"/>
      <c r="AL90" s="186"/>
      <c r="AM90" s="186"/>
      <c r="AN90" s="186"/>
      <c r="AO90" s="186"/>
      <c r="AP90" s="186"/>
      <c r="AQ90" s="187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25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</sheetData>
  <sortState ref="AL34:AM42">
    <sortCondition ref="AL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0" zoomScaleNormal="90" workbookViewId="0">
      <selection activeCell="Z17" sqref="Z17"/>
    </sheetView>
  </sheetViews>
  <sheetFormatPr defaultRowHeight="15" x14ac:dyDescent="0.25"/>
  <cols>
    <col min="1" max="1" width="0.7109375" style="10" customWidth="1"/>
    <col min="2" max="2" width="30.5703125" style="62" customWidth="1"/>
    <col min="3" max="3" width="21.5703125" style="63" customWidth="1"/>
    <col min="4" max="4" width="11.28515625" style="87" customWidth="1"/>
    <col min="5" max="5" width="9" style="87" customWidth="1"/>
    <col min="6" max="6" width="0.7109375" style="31" customWidth="1"/>
    <col min="7" max="11" width="5.28515625" style="63" customWidth="1"/>
    <col min="12" max="12" width="7.28515625" style="63" customWidth="1"/>
    <col min="13" max="16" width="5.28515625" style="63" customWidth="1"/>
    <col min="17" max="21" width="6.7109375" style="63" customWidth="1"/>
    <col min="22" max="22" width="10.7109375" style="63" customWidth="1"/>
    <col min="23" max="23" width="20.85546875" style="87" customWidth="1"/>
    <col min="24" max="24" width="9.7109375" style="63" customWidth="1"/>
    <col min="25" max="25" width="19.28515625" style="3" customWidth="1"/>
    <col min="26" max="30" width="9.140625" style="3"/>
    <col min="257" max="257" width="1.28515625" customWidth="1"/>
    <col min="258" max="258" width="30.5703125" customWidth="1"/>
    <col min="259" max="259" width="21.5703125" customWidth="1"/>
    <col min="260" max="260" width="11.28515625" customWidth="1"/>
    <col min="261" max="261" width="9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7109375" customWidth="1"/>
    <col min="279" max="279" width="20.8554687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1.28515625" customWidth="1"/>
    <col min="517" max="517" width="9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7109375" customWidth="1"/>
    <col min="535" max="535" width="20.8554687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1.28515625" customWidth="1"/>
    <col min="773" max="773" width="9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7109375" customWidth="1"/>
    <col min="791" max="791" width="20.8554687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1.28515625" customWidth="1"/>
    <col min="1029" max="1029" width="9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7109375" customWidth="1"/>
    <col min="1047" max="1047" width="20.8554687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1.28515625" customWidth="1"/>
    <col min="1285" max="1285" width="9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7109375" customWidth="1"/>
    <col min="1303" max="1303" width="20.8554687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1.28515625" customWidth="1"/>
    <col min="1541" max="1541" width="9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7109375" customWidth="1"/>
    <col min="1559" max="1559" width="20.8554687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1.28515625" customWidth="1"/>
    <col min="1797" max="1797" width="9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7109375" customWidth="1"/>
    <col min="1815" max="1815" width="20.8554687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1.28515625" customWidth="1"/>
    <col min="2053" max="2053" width="9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7109375" customWidth="1"/>
    <col min="2071" max="2071" width="20.8554687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1.28515625" customWidth="1"/>
    <col min="2309" max="2309" width="9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7109375" customWidth="1"/>
    <col min="2327" max="2327" width="20.8554687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1.28515625" customWidth="1"/>
    <col min="2565" max="2565" width="9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7109375" customWidth="1"/>
    <col min="2583" max="2583" width="20.8554687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1.28515625" customWidth="1"/>
    <col min="2821" max="2821" width="9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7109375" customWidth="1"/>
    <col min="2839" max="2839" width="20.8554687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1.28515625" customWidth="1"/>
    <col min="3077" max="3077" width="9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7109375" customWidth="1"/>
    <col min="3095" max="3095" width="20.8554687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1.28515625" customWidth="1"/>
    <col min="3333" max="3333" width="9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7109375" customWidth="1"/>
    <col min="3351" max="3351" width="20.8554687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1.28515625" customWidth="1"/>
    <col min="3589" max="3589" width="9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7109375" customWidth="1"/>
    <col min="3607" max="3607" width="20.8554687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1.28515625" customWidth="1"/>
    <col min="3845" max="3845" width="9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7109375" customWidth="1"/>
    <col min="3863" max="3863" width="20.8554687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1.28515625" customWidth="1"/>
    <col min="4101" max="4101" width="9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7109375" customWidth="1"/>
    <col min="4119" max="4119" width="20.8554687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1.28515625" customWidth="1"/>
    <col min="4357" max="4357" width="9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7109375" customWidth="1"/>
    <col min="4375" max="4375" width="20.8554687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1.28515625" customWidth="1"/>
    <col min="4613" max="4613" width="9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7109375" customWidth="1"/>
    <col min="4631" max="4631" width="20.8554687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1.28515625" customWidth="1"/>
    <col min="4869" max="4869" width="9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7109375" customWidth="1"/>
    <col min="4887" max="4887" width="20.8554687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1.28515625" customWidth="1"/>
    <col min="5125" max="5125" width="9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7109375" customWidth="1"/>
    <col min="5143" max="5143" width="20.8554687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1.28515625" customWidth="1"/>
    <col min="5381" max="5381" width="9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7109375" customWidth="1"/>
    <col min="5399" max="5399" width="20.8554687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1.28515625" customWidth="1"/>
    <col min="5637" max="5637" width="9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7109375" customWidth="1"/>
    <col min="5655" max="5655" width="20.8554687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1.28515625" customWidth="1"/>
    <col min="5893" max="5893" width="9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7109375" customWidth="1"/>
    <col min="5911" max="5911" width="20.8554687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1.28515625" customWidth="1"/>
    <col min="6149" max="6149" width="9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7109375" customWidth="1"/>
    <col min="6167" max="6167" width="20.8554687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1.28515625" customWidth="1"/>
    <col min="6405" max="6405" width="9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7109375" customWidth="1"/>
    <col min="6423" max="6423" width="20.8554687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1.28515625" customWidth="1"/>
    <col min="6661" max="6661" width="9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7109375" customWidth="1"/>
    <col min="6679" max="6679" width="20.8554687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1.28515625" customWidth="1"/>
    <col min="6917" max="6917" width="9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7109375" customWidth="1"/>
    <col min="6935" max="6935" width="20.8554687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1.28515625" customWidth="1"/>
    <col min="7173" max="7173" width="9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7109375" customWidth="1"/>
    <col min="7191" max="7191" width="20.8554687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1.28515625" customWidth="1"/>
    <col min="7429" max="7429" width="9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7109375" customWidth="1"/>
    <col min="7447" max="7447" width="20.8554687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1.28515625" customWidth="1"/>
    <col min="7685" max="7685" width="9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7109375" customWidth="1"/>
    <col min="7703" max="7703" width="20.8554687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1.28515625" customWidth="1"/>
    <col min="7941" max="7941" width="9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7109375" customWidth="1"/>
    <col min="7959" max="7959" width="20.8554687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1.28515625" customWidth="1"/>
    <col min="8197" max="8197" width="9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7109375" customWidth="1"/>
    <col min="8215" max="8215" width="20.8554687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1.28515625" customWidth="1"/>
    <col min="8453" max="8453" width="9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7109375" customWidth="1"/>
    <col min="8471" max="8471" width="20.8554687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1.28515625" customWidth="1"/>
    <col min="8709" max="8709" width="9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7109375" customWidth="1"/>
    <col min="8727" max="8727" width="20.8554687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1.28515625" customWidth="1"/>
    <col min="8965" max="8965" width="9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7109375" customWidth="1"/>
    <col min="8983" max="8983" width="20.8554687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1.28515625" customWidth="1"/>
    <col min="9221" max="9221" width="9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7109375" customWidth="1"/>
    <col min="9239" max="9239" width="20.8554687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1.28515625" customWidth="1"/>
    <col min="9477" max="9477" width="9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7109375" customWidth="1"/>
    <col min="9495" max="9495" width="20.8554687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1.28515625" customWidth="1"/>
    <col min="9733" max="9733" width="9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7109375" customWidth="1"/>
    <col min="9751" max="9751" width="20.8554687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1.28515625" customWidth="1"/>
    <col min="9989" max="9989" width="9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7109375" customWidth="1"/>
    <col min="10007" max="10007" width="20.8554687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1.28515625" customWidth="1"/>
    <col min="10245" max="10245" width="9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7109375" customWidth="1"/>
    <col min="10263" max="10263" width="20.8554687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1.28515625" customWidth="1"/>
    <col min="10501" max="10501" width="9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7109375" customWidth="1"/>
    <col min="10519" max="10519" width="20.8554687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1.28515625" customWidth="1"/>
    <col min="10757" max="10757" width="9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7109375" customWidth="1"/>
    <col min="10775" max="10775" width="20.8554687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1.28515625" customWidth="1"/>
    <col min="11013" max="11013" width="9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7109375" customWidth="1"/>
    <col min="11031" max="11031" width="20.8554687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1.28515625" customWidth="1"/>
    <col min="11269" max="11269" width="9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7109375" customWidth="1"/>
    <col min="11287" max="11287" width="20.8554687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1.28515625" customWidth="1"/>
    <col min="11525" max="11525" width="9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7109375" customWidth="1"/>
    <col min="11543" max="11543" width="20.8554687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1.28515625" customWidth="1"/>
    <col min="11781" max="11781" width="9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7109375" customWidth="1"/>
    <col min="11799" max="11799" width="20.8554687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1.28515625" customWidth="1"/>
    <col min="12037" max="12037" width="9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7109375" customWidth="1"/>
    <col min="12055" max="12055" width="20.8554687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1.28515625" customWidth="1"/>
    <col min="12293" max="12293" width="9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7109375" customWidth="1"/>
    <col min="12311" max="12311" width="20.8554687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1.28515625" customWidth="1"/>
    <col min="12549" max="12549" width="9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7109375" customWidth="1"/>
    <col min="12567" max="12567" width="20.8554687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1.28515625" customWidth="1"/>
    <col min="12805" max="12805" width="9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7109375" customWidth="1"/>
    <col min="12823" max="12823" width="20.8554687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1.28515625" customWidth="1"/>
    <col min="13061" max="13061" width="9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7109375" customWidth="1"/>
    <col min="13079" max="13079" width="20.8554687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1.28515625" customWidth="1"/>
    <col min="13317" max="13317" width="9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7109375" customWidth="1"/>
    <col min="13335" max="13335" width="20.8554687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1.28515625" customWidth="1"/>
    <col min="13573" max="13573" width="9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7109375" customWidth="1"/>
    <col min="13591" max="13591" width="20.8554687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1.28515625" customWidth="1"/>
    <col min="13829" max="13829" width="9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7109375" customWidth="1"/>
    <col min="13847" max="13847" width="20.8554687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1.28515625" customWidth="1"/>
    <col min="14085" max="14085" width="9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7109375" customWidth="1"/>
    <col min="14103" max="14103" width="20.8554687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1.28515625" customWidth="1"/>
    <col min="14341" max="14341" width="9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7109375" customWidth="1"/>
    <col min="14359" max="14359" width="20.8554687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1.28515625" customWidth="1"/>
    <col min="14597" max="14597" width="9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7109375" customWidth="1"/>
    <col min="14615" max="14615" width="20.8554687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1.28515625" customWidth="1"/>
    <col min="14853" max="14853" width="9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7109375" customWidth="1"/>
    <col min="14871" max="14871" width="20.8554687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1.28515625" customWidth="1"/>
    <col min="15109" max="15109" width="9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7109375" customWidth="1"/>
    <col min="15127" max="15127" width="20.8554687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1.28515625" customWidth="1"/>
    <col min="15365" max="15365" width="9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7109375" customWidth="1"/>
    <col min="15383" max="15383" width="20.8554687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1.28515625" customWidth="1"/>
    <col min="15621" max="15621" width="9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7109375" customWidth="1"/>
    <col min="15639" max="15639" width="20.8554687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1.28515625" customWidth="1"/>
    <col min="15877" max="15877" width="9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7109375" customWidth="1"/>
    <col min="15895" max="15895" width="20.8554687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1.28515625" customWidth="1"/>
    <col min="16133" max="16133" width="9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7109375" customWidth="1"/>
    <col min="16151" max="16151" width="20.85546875" customWidth="1"/>
    <col min="16152" max="16152" width="9.7109375" customWidth="1"/>
  </cols>
  <sheetData>
    <row r="1" spans="1:30" ht="18.75" x14ac:dyDescent="0.3">
      <c r="A1" s="9"/>
      <c r="B1" s="92" t="s">
        <v>48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4"/>
      <c r="Y1" s="70"/>
      <c r="Z1" s="70"/>
      <c r="AA1" s="70"/>
      <c r="AB1" s="70"/>
      <c r="AC1" s="70"/>
      <c r="AD1" s="70"/>
    </row>
    <row r="2" spans="1:30" x14ac:dyDescent="0.25">
      <c r="A2" s="9"/>
      <c r="B2" s="11" t="s">
        <v>91</v>
      </c>
      <c r="C2" s="91" t="s">
        <v>92</v>
      </c>
      <c r="D2" s="71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28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33</v>
      </c>
      <c r="C3" s="23" t="s">
        <v>34</v>
      </c>
      <c r="D3" s="74" t="s">
        <v>35</v>
      </c>
      <c r="E3" s="75" t="s">
        <v>1</v>
      </c>
      <c r="F3" s="25"/>
      <c r="G3" s="76" t="s">
        <v>36</v>
      </c>
      <c r="H3" s="77" t="s">
        <v>37</v>
      </c>
      <c r="I3" s="77" t="s">
        <v>30</v>
      </c>
      <c r="J3" s="18" t="s">
        <v>38</v>
      </c>
      <c r="K3" s="78" t="s">
        <v>39</v>
      </c>
      <c r="L3" s="78" t="s">
        <v>40</v>
      </c>
      <c r="M3" s="76" t="s">
        <v>41</v>
      </c>
      <c r="N3" s="76" t="s">
        <v>29</v>
      </c>
      <c r="O3" s="77" t="s">
        <v>42</v>
      </c>
      <c r="P3" s="76" t="s">
        <v>37</v>
      </c>
      <c r="Q3" s="76" t="s">
        <v>16</v>
      </c>
      <c r="R3" s="76">
        <v>1</v>
      </c>
      <c r="S3" s="76">
        <v>2</v>
      </c>
      <c r="T3" s="76">
        <v>3</v>
      </c>
      <c r="U3" s="76" t="s">
        <v>43</v>
      </c>
      <c r="V3" s="18" t="s">
        <v>21</v>
      </c>
      <c r="W3" s="17" t="s">
        <v>44</v>
      </c>
      <c r="X3" s="17" t="s">
        <v>45</v>
      </c>
      <c r="Y3" s="70"/>
      <c r="Z3" s="267"/>
      <c r="AA3" s="70"/>
      <c r="AB3" s="70"/>
      <c r="AC3" s="70"/>
      <c r="AD3" s="70"/>
    </row>
    <row r="4" spans="1:30" x14ac:dyDescent="0.25">
      <c r="A4" s="24"/>
      <c r="B4" s="116" t="s">
        <v>93</v>
      </c>
      <c r="C4" s="117" t="s">
        <v>94</v>
      </c>
      <c r="D4" s="118" t="s">
        <v>85</v>
      </c>
      <c r="E4" s="119" t="s">
        <v>90</v>
      </c>
      <c r="F4" s="25"/>
      <c r="G4" s="120">
        <v>1</v>
      </c>
      <c r="H4" s="121"/>
      <c r="I4" s="120"/>
      <c r="J4" s="122"/>
      <c r="K4" s="122" t="s">
        <v>84</v>
      </c>
      <c r="L4" s="122"/>
      <c r="M4" s="122">
        <v>1</v>
      </c>
      <c r="N4" s="122"/>
      <c r="O4" s="120"/>
      <c r="P4" s="121">
        <v>2</v>
      </c>
      <c r="Q4" s="124" t="s">
        <v>159</v>
      </c>
      <c r="R4" s="126" t="s">
        <v>160</v>
      </c>
      <c r="S4" s="126" t="s">
        <v>64</v>
      </c>
      <c r="T4" s="126"/>
      <c r="U4" s="126" t="s">
        <v>63</v>
      </c>
      <c r="V4" s="123">
        <v>0.66700000000000004</v>
      </c>
      <c r="W4" s="117" t="s">
        <v>95</v>
      </c>
      <c r="X4" s="133">
        <v>6187</v>
      </c>
      <c r="Y4" s="70"/>
      <c r="Z4" s="267">
        <v>6187</v>
      </c>
      <c r="AA4" s="70"/>
      <c r="AB4" s="70"/>
      <c r="AC4" s="70"/>
      <c r="AD4" s="70"/>
    </row>
    <row r="5" spans="1:30" x14ac:dyDescent="0.25">
      <c r="A5" s="24"/>
      <c r="B5" s="116" t="s">
        <v>96</v>
      </c>
      <c r="C5" s="117" t="s">
        <v>97</v>
      </c>
      <c r="D5" s="118" t="s">
        <v>85</v>
      </c>
      <c r="E5" s="119" t="s">
        <v>90</v>
      </c>
      <c r="F5" s="25"/>
      <c r="G5" s="120"/>
      <c r="H5" s="121"/>
      <c r="I5" s="121">
        <v>1</v>
      </c>
      <c r="J5" s="122" t="s">
        <v>98</v>
      </c>
      <c r="K5" s="122">
        <v>2</v>
      </c>
      <c r="L5" s="122"/>
      <c r="M5" s="122">
        <v>1</v>
      </c>
      <c r="N5" s="120"/>
      <c r="O5" s="121"/>
      <c r="P5" s="121">
        <v>1</v>
      </c>
      <c r="Q5" s="126" t="s">
        <v>66</v>
      </c>
      <c r="R5" s="126" t="s">
        <v>161</v>
      </c>
      <c r="S5" s="126" t="s">
        <v>64</v>
      </c>
      <c r="T5" s="126" t="s">
        <v>63</v>
      </c>
      <c r="U5" s="126"/>
      <c r="V5" s="123">
        <v>0.5</v>
      </c>
      <c r="W5" s="117" t="s">
        <v>99</v>
      </c>
      <c r="X5" s="124" t="s">
        <v>100</v>
      </c>
      <c r="Y5" s="70"/>
      <c r="Z5" s="267">
        <v>6114</v>
      </c>
      <c r="AA5" s="70"/>
      <c r="AB5" s="70"/>
      <c r="AC5" s="70"/>
      <c r="AD5" s="70"/>
    </row>
    <row r="6" spans="1:30" x14ac:dyDescent="0.25">
      <c r="A6" s="24"/>
      <c r="B6" s="116" t="s">
        <v>86</v>
      </c>
      <c r="C6" s="117" t="s">
        <v>101</v>
      </c>
      <c r="D6" s="118" t="s">
        <v>85</v>
      </c>
      <c r="E6" s="119" t="s">
        <v>90</v>
      </c>
      <c r="F6" s="25"/>
      <c r="G6" s="120"/>
      <c r="H6" s="121"/>
      <c r="I6" s="121">
        <v>1</v>
      </c>
      <c r="J6" s="122" t="s">
        <v>98</v>
      </c>
      <c r="K6" s="122">
        <v>6</v>
      </c>
      <c r="L6" s="122" t="s">
        <v>46</v>
      </c>
      <c r="M6" s="122">
        <v>1</v>
      </c>
      <c r="N6" s="122"/>
      <c r="O6" s="120">
        <v>1</v>
      </c>
      <c r="P6" s="121"/>
      <c r="Q6" s="124" t="s">
        <v>162</v>
      </c>
      <c r="R6" s="126" t="s">
        <v>64</v>
      </c>
      <c r="S6" s="126" t="s">
        <v>62</v>
      </c>
      <c r="T6" s="126" t="s">
        <v>65</v>
      </c>
      <c r="U6" s="126" t="s">
        <v>87</v>
      </c>
      <c r="V6" s="123">
        <v>0.4</v>
      </c>
      <c r="W6" s="117" t="s">
        <v>102</v>
      </c>
      <c r="X6" s="124" t="s">
        <v>103</v>
      </c>
      <c r="Y6" s="70"/>
      <c r="Z6" s="267">
        <v>5972</v>
      </c>
      <c r="AA6" s="70"/>
      <c r="AB6" s="70"/>
      <c r="AC6" s="70"/>
      <c r="AD6" s="70"/>
    </row>
    <row r="7" spans="1:30" x14ac:dyDescent="0.25">
      <c r="A7" s="24"/>
      <c r="B7" s="116" t="s">
        <v>104</v>
      </c>
      <c r="C7" s="117" t="s">
        <v>105</v>
      </c>
      <c r="D7" s="118" t="s">
        <v>85</v>
      </c>
      <c r="E7" s="119" t="s">
        <v>90</v>
      </c>
      <c r="F7" s="25"/>
      <c r="G7" s="120">
        <v>1</v>
      </c>
      <c r="H7" s="121"/>
      <c r="I7" s="120"/>
      <c r="J7" s="122" t="s">
        <v>106</v>
      </c>
      <c r="K7" s="122">
        <v>2</v>
      </c>
      <c r="L7" s="122"/>
      <c r="M7" s="122">
        <v>1</v>
      </c>
      <c r="N7" s="120"/>
      <c r="O7" s="121"/>
      <c r="P7" s="121"/>
      <c r="Q7" s="126" t="s">
        <v>163</v>
      </c>
      <c r="R7" s="126" t="s">
        <v>62</v>
      </c>
      <c r="S7" s="126" t="s">
        <v>62</v>
      </c>
      <c r="T7" s="126" t="s">
        <v>61</v>
      </c>
      <c r="U7" s="126"/>
      <c r="V7" s="130">
        <v>0.6</v>
      </c>
      <c r="W7" s="117" t="s">
        <v>107</v>
      </c>
      <c r="X7" s="124" t="s">
        <v>108</v>
      </c>
      <c r="Y7" s="70"/>
      <c r="Z7" s="267">
        <v>6168</v>
      </c>
      <c r="AA7" s="70"/>
      <c r="AB7" s="70"/>
      <c r="AC7" s="70"/>
      <c r="AD7" s="70"/>
    </row>
    <row r="8" spans="1:30" x14ac:dyDescent="0.25">
      <c r="A8" s="24"/>
      <c r="B8" s="105" t="s">
        <v>109</v>
      </c>
      <c r="C8" s="106" t="s">
        <v>110</v>
      </c>
      <c r="D8" s="107" t="s">
        <v>60</v>
      </c>
      <c r="E8" s="108" t="s">
        <v>111</v>
      </c>
      <c r="F8" s="25"/>
      <c r="G8" s="79">
        <v>1</v>
      </c>
      <c r="H8" s="109"/>
      <c r="I8" s="79"/>
      <c r="J8" s="110" t="s">
        <v>112</v>
      </c>
      <c r="K8" s="110">
        <v>3</v>
      </c>
      <c r="L8" s="110" t="s">
        <v>46</v>
      </c>
      <c r="M8" s="110">
        <v>1</v>
      </c>
      <c r="N8" s="79"/>
      <c r="O8" s="109">
        <v>1</v>
      </c>
      <c r="P8" s="109"/>
      <c r="Q8" s="111" t="s">
        <v>164</v>
      </c>
      <c r="R8" s="111" t="s">
        <v>165</v>
      </c>
      <c r="S8" s="111" t="s">
        <v>160</v>
      </c>
      <c r="T8" s="111" t="s">
        <v>61</v>
      </c>
      <c r="U8" s="111" t="s">
        <v>62</v>
      </c>
      <c r="V8" s="129">
        <v>0.875</v>
      </c>
      <c r="W8" s="106" t="s">
        <v>113</v>
      </c>
      <c r="X8" s="112" t="s">
        <v>114</v>
      </c>
      <c r="Y8" s="70"/>
      <c r="Z8" s="267">
        <v>6008</v>
      </c>
      <c r="AA8" s="70"/>
      <c r="AB8" s="70"/>
      <c r="AC8" s="70"/>
      <c r="AD8" s="70"/>
    </row>
    <row r="9" spans="1:30" x14ac:dyDescent="0.25">
      <c r="A9" s="24"/>
      <c r="B9" s="105" t="s">
        <v>115</v>
      </c>
      <c r="C9" s="106" t="s">
        <v>116</v>
      </c>
      <c r="D9" s="107" t="s">
        <v>60</v>
      </c>
      <c r="E9" s="108" t="s">
        <v>111</v>
      </c>
      <c r="F9" s="25"/>
      <c r="G9" s="79"/>
      <c r="H9" s="79"/>
      <c r="I9" s="109">
        <v>1</v>
      </c>
      <c r="J9" s="110" t="s">
        <v>112</v>
      </c>
      <c r="K9" s="110">
        <v>5</v>
      </c>
      <c r="L9" s="110"/>
      <c r="M9" s="110">
        <v>1</v>
      </c>
      <c r="N9" s="110"/>
      <c r="O9" s="79"/>
      <c r="P9" s="109">
        <v>2</v>
      </c>
      <c r="Q9" s="112" t="s">
        <v>72</v>
      </c>
      <c r="R9" s="111" t="s">
        <v>64</v>
      </c>
      <c r="S9" s="111"/>
      <c r="T9" s="111"/>
      <c r="U9" s="111" t="s">
        <v>88</v>
      </c>
      <c r="V9" s="134">
        <v>0.28599999999999998</v>
      </c>
      <c r="W9" s="106" t="s">
        <v>113</v>
      </c>
      <c r="X9" s="112" t="s">
        <v>117</v>
      </c>
      <c r="Y9" s="70"/>
      <c r="Z9" s="267">
        <v>6822</v>
      </c>
      <c r="AA9" s="70"/>
      <c r="AB9" s="70"/>
      <c r="AC9" s="70"/>
      <c r="AD9" s="70"/>
    </row>
    <row r="10" spans="1:30" x14ac:dyDescent="0.25">
      <c r="A10" s="24"/>
      <c r="B10" s="105" t="s">
        <v>67</v>
      </c>
      <c r="C10" s="106" t="s">
        <v>68</v>
      </c>
      <c r="D10" s="107" t="s">
        <v>60</v>
      </c>
      <c r="E10" s="108" t="s">
        <v>111</v>
      </c>
      <c r="F10" s="25"/>
      <c r="G10" s="79"/>
      <c r="H10" s="79"/>
      <c r="I10" s="109">
        <v>1</v>
      </c>
      <c r="J10" s="110" t="s">
        <v>112</v>
      </c>
      <c r="K10" s="110">
        <v>5</v>
      </c>
      <c r="L10" s="110"/>
      <c r="M10" s="110">
        <v>1</v>
      </c>
      <c r="N10" s="110"/>
      <c r="O10" s="79"/>
      <c r="P10" s="109"/>
      <c r="Q10" s="112" t="s">
        <v>166</v>
      </c>
      <c r="R10" s="111" t="s">
        <v>87</v>
      </c>
      <c r="S10" s="111" t="s">
        <v>65</v>
      </c>
      <c r="T10" s="111"/>
      <c r="U10" s="111" t="s">
        <v>63</v>
      </c>
      <c r="V10" s="134">
        <v>0.16700000000000001</v>
      </c>
      <c r="W10" s="106" t="s">
        <v>69</v>
      </c>
      <c r="X10" s="112" t="s">
        <v>70</v>
      </c>
      <c r="Y10" s="70"/>
      <c r="Z10" s="267">
        <v>7773</v>
      </c>
      <c r="AA10" s="70"/>
      <c r="AB10" s="70"/>
      <c r="AC10" s="70"/>
      <c r="AD10" s="70"/>
    </row>
    <row r="11" spans="1:30" x14ac:dyDescent="0.25">
      <c r="A11" s="24"/>
      <c r="B11" s="105" t="s">
        <v>118</v>
      </c>
      <c r="C11" s="106" t="s">
        <v>119</v>
      </c>
      <c r="D11" s="107" t="s">
        <v>60</v>
      </c>
      <c r="E11" s="108" t="s">
        <v>111</v>
      </c>
      <c r="F11" s="25"/>
      <c r="G11" s="79"/>
      <c r="H11" s="109"/>
      <c r="I11" s="79">
        <v>1</v>
      </c>
      <c r="J11" s="110" t="s">
        <v>112</v>
      </c>
      <c r="K11" s="110">
        <v>5</v>
      </c>
      <c r="L11" s="110"/>
      <c r="M11" s="110">
        <v>1</v>
      </c>
      <c r="N11" s="79"/>
      <c r="O11" s="109"/>
      <c r="P11" s="109">
        <v>1</v>
      </c>
      <c r="Q11" s="111" t="s">
        <v>66</v>
      </c>
      <c r="R11" s="111" t="s">
        <v>63</v>
      </c>
      <c r="S11" s="111" t="s">
        <v>62</v>
      </c>
      <c r="T11" s="111" t="s">
        <v>167</v>
      </c>
      <c r="U11" s="111" t="s">
        <v>63</v>
      </c>
      <c r="V11" s="129">
        <v>0.5</v>
      </c>
      <c r="W11" s="106" t="s">
        <v>113</v>
      </c>
      <c r="X11" s="112" t="s">
        <v>120</v>
      </c>
      <c r="Y11" s="70"/>
      <c r="Z11" s="267">
        <v>7153</v>
      </c>
      <c r="AA11" s="70"/>
      <c r="AB11" s="70"/>
      <c r="AC11" s="70"/>
      <c r="AD11" s="70"/>
    </row>
    <row r="12" spans="1:30" x14ac:dyDescent="0.25">
      <c r="A12" s="24"/>
      <c r="B12" s="105" t="s">
        <v>121</v>
      </c>
      <c r="C12" s="106" t="s">
        <v>122</v>
      </c>
      <c r="D12" s="107" t="s">
        <v>60</v>
      </c>
      <c r="E12" s="108" t="s">
        <v>111</v>
      </c>
      <c r="F12" s="25"/>
      <c r="G12" s="79"/>
      <c r="H12" s="109"/>
      <c r="I12" s="109">
        <v>1</v>
      </c>
      <c r="J12" s="110" t="s">
        <v>98</v>
      </c>
      <c r="K12" s="110">
        <v>4</v>
      </c>
      <c r="L12" s="110"/>
      <c r="M12" s="110">
        <v>1</v>
      </c>
      <c r="N12" s="110"/>
      <c r="O12" s="79"/>
      <c r="P12" s="109">
        <v>1</v>
      </c>
      <c r="Q12" s="112" t="s">
        <v>163</v>
      </c>
      <c r="R12" s="111"/>
      <c r="S12" s="111" t="s">
        <v>63</v>
      </c>
      <c r="T12" s="111" t="s">
        <v>165</v>
      </c>
      <c r="U12" s="111" t="s">
        <v>63</v>
      </c>
      <c r="V12" s="134">
        <v>0.6</v>
      </c>
      <c r="W12" s="106" t="s">
        <v>123</v>
      </c>
      <c r="X12" s="112" t="s">
        <v>124</v>
      </c>
      <c r="Y12" s="70"/>
      <c r="Z12" s="267">
        <v>6987</v>
      </c>
      <c r="AA12" s="70"/>
      <c r="AB12" s="70"/>
      <c r="AC12" s="70"/>
      <c r="AD12" s="70"/>
    </row>
    <row r="13" spans="1:30" x14ac:dyDescent="0.25">
      <c r="A13" s="24"/>
      <c r="B13" s="105" t="s">
        <v>125</v>
      </c>
      <c r="C13" s="106" t="s">
        <v>126</v>
      </c>
      <c r="D13" s="107" t="s">
        <v>60</v>
      </c>
      <c r="E13" s="108" t="s">
        <v>127</v>
      </c>
      <c r="F13" s="25"/>
      <c r="G13" s="79">
        <v>1</v>
      </c>
      <c r="H13" s="109"/>
      <c r="I13" s="79"/>
      <c r="J13" s="110"/>
      <c r="K13" s="110" t="s">
        <v>84</v>
      </c>
      <c r="L13" s="110"/>
      <c r="M13" s="110">
        <v>1</v>
      </c>
      <c r="N13" s="79"/>
      <c r="O13" s="109">
        <v>2</v>
      </c>
      <c r="P13" s="109"/>
      <c r="Q13" s="111" t="s">
        <v>161</v>
      </c>
      <c r="R13" s="111"/>
      <c r="S13" s="111" t="s">
        <v>63</v>
      </c>
      <c r="T13" s="111" t="s">
        <v>63</v>
      </c>
      <c r="U13" s="111" t="s">
        <v>160</v>
      </c>
      <c r="V13" s="129">
        <v>0.5</v>
      </c>
      <c r="W13" s="106" t="s">
        <v>71</v>
      </c>
      <c r="X13" s="112" t="s">
        <v>128</v>
      </c>
      <c r="Y13" s="70"/>
      <c r="Z13" s="267">
        <v>4713</v>
      </c>
      <c r="AA13" s="70"/>
      <c r="AB13" s="70"/>
      <c r="AC13" s="70"/>
      <c r="AD13" s="70"/>
    </row>
    <row r="14" spans="1:30" x14ac:dyDescent="0.25">
      <c r="A14" s="24"/>
      <c r="B14" s="23" t="s">
        <v>7</v>
      </c>
      <c r="C14" s="18"/>
      <c r="D14" s="17"/>
      <c r="E14" s="80"/>
      <c r="F14" s="81"/>
      <c r="G14" s="19">
        <f>SUM(G4:G13)</f>
        <v>4</v>
      </c>
      <c r="H14" s="19"/>
      <c r="I14" s="19">
        <f>SUM(I4:I13)</f>
        <v>6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4</v>
      </c>
      <c r="P14" s="19">
        <f t="shared" si="0"/>
        <v>7</v>
      </c>
      <c r="Q14" s="83" t="s">
        <v>168</v>
      </c>
      <c r="R14" s="83" t="s">
        <v>169</v>
      </c>
      <c r="S14" s="83" t="s">
        <v>170</v>
      </c>
      <c r="T14" s="83" t="s">
        <v>172</v>
      </c>
      <c r="U14" s="83" t="s">
        <v>171</v>
      </c>
      <c r="V14" s="34">
        <v>0.50800000000000001</v>
      </c>
      <c r="W14" s="82"/>
      <c r="X14" s="83"/>
      <c r="Y14" s="70"/>
      <c r="Z14" s="70">
        <v>1480</v>
      </c>
      <c r="AA14" s="70"/>
      <c r="AB14" s="70"/>
      <c r="AC14" s="70"/>
      <c r="AD14" s="70"/>
    </row>
    <row r="15" spans="1:30" x14ac:dyDescent="0.25">
      <c r="A15" s="24"/>
      <c r="B15" s="135" t="s">
        <v>47</v>
      </c>
      <c r="C15" s="90" t="s">
        <v>129</v>
      </c>
      <c r="D15" s="136"/>
      <c r="E15" s="65"/>
      <c r="F15" s="66"/>
      <c r="G15" s="90"/>
      <c r="H15" s="65"/>
      <c r="I15" s="67"/>
      <c r="J15" s="65"/>
      <c r="K15" s="65"/>
      <c r="L15" s="65"/>
      <c r="M15" s="65"/>
      <c r="N15" s="65"/>
      <c r="O15" s="65"/>
      <c r="P15" s="65"/>
      <c r="Q15" s="113"/>
      <c r="R15" s="159"/>
      <c r="S15" s="113"/>
      <c r="T15" s="113"/>
      <c r="U15" s="113"/>
      <c r="V15" s="65"/>
      <c r="W15" s="89"/>
      <c r="X15" s="137"/>
      <c r="Y15" s="70"/>
      <c r="Z15" s="70">
        <v>1900</v>
      </c>
      <c r="AA15" s="70"/>
      <c r="AB15" s="70"/>
      <c r="AC15" s="70"/>
      <c r="AD15" s="70"/>
    </row>
    <row r="16" spans="1:30" x14ac:dyDescent="0.25">
      <c r="A16" s="24"/>
      <c r="B16" s="138"/>
      <c r="C16" s="93"/>
      <c r="D16" s="93"/>
      <c r="E16" s="85"/>
      <c r="F16" s="85"/>
      <c r="G16" s="127"/>
      <c r="H16" s="94"/>
      <c r="I16" s="84"/>
      <c r="J16" s="94"/>
      <c r="K16" s="84"/>
      <c r="L16" s="94"/>
      <c r="M16" s="84"/>
      <c r="N16" s="84"/>
      <c r="O16" s="84"/>
      <c r="P16" s="84"/>
      <c r="Q16" s="160"/>
      <c r="R16" s="160"/>
      <c r="S16" s="160"/>
      <c r="T16" s="160"/>
      <c r="U16" s="160"/>
      <c r="V16" s="84"/>
      <c r="W16" s="84"/>
      <c r="X16" s="139"/>
      <c r="Y16" s="70"/>
      <c r="Z16" s="70">
        <v>1050</v>
      </c>
      <c r="AA16" s="70"/>
      <c r="AB16" s="70"/>
      <c r="AC16" s="70"/>
      <c r="AD16" s="70"/>
    </row>
    <row r="17" spans="1:32" x14ac:dyDescent="0.25">
      <c r="A17" s="9"/>
      <c r="B17" s="73" t="s">
        <v>130</v>
      </c>
      <c r="C17" s="23" t="s">
        <v>34</v>
      </c>
      <c r="D17" s="74" t="s">
        <v>35</v>
      </c>
      <c r="E17" s="75" t="s">
        <v>1</v>
      </c>
      <c r="F17" s="25"/>
      <c r="G17" s="76" t="s">
        <v>36</v>
      </c>
      <c r="H17" s="77" t="s">
        <v>37</v>
      </c>
      <c r="I17" s="77" t="s">
        <v>30</v>
      </c>
      <c r="J17" s="18" t="s">
        <v>38</v>
      </c>
      <c r="K17" s="78" t="s">
        <v>39</v>
      </c>
      <c r="L17" s="78" t="s">
        <v>40</v>
      </c>
      <c r="M17" s="76" t="s">
        <v>41</v>
      </c>
      <c r="N17" s="76" t="s">
        <v>29</v>
      </c>
      <c r="O17" s="77" t="s">
        <v>42</v>
      </c>
      <c r="P17" s="76" t="s">
        <v>37</v>
      </c>
      <c r="Q17" s="115" t="s">
        <v>16</v>
      </c>
      <c r="R17" s="115">
        <v>1</v>
      </c>
      <c r="S17" s="115">
        <v>2</v>
      </c>
      <c r="T17" s="115">
        <v>3</v>
      </c>
      <c r="U17" s="115" t="s">
        <v>43</v>
      </c>
      <c r="V17" s="18" t="s">
        <v>21</v>
      </c>
      <c r="W17" s="17" t="s">
        <v>44</v>
      </c>
      <c r="X17" s="17" t="s">
        <v>45</v>
      </c>
      <c r="Y17" s="70"/>
      <c r="Z17" s="267">
        <f>SUM(Z4:Z16)</f>
        <v>68327</v>
      </c>
      <c r="AA17" s="70"/>
      <c r="AB17" s="70"/>
      <c r="AC17" s="70"/>
      <c r="AD17" s="70"/>
    </row>
    <row r="18" spans="1:32" x14ac:dyDescent="0.25">
      <c r="A18" s="24"/>
      <c r="B18" s="116" t="s">
        <v>131</v>
      </c>
      <c r="C18" s="117" t="s">
        <v>132</v>
      </c>
      <c r="D18" s="118" t="s">
        <v>85</v>
      </c>
      <c r="E18" s="119" t="s">
        <v>90</v>
      </c>
      <c r="F18" s="125"/>
      <c r="G18" s="120"/>
      <c r="H18" s="121"/>
      <c r="I18" s="120">
        <v>1</v>
      </c>
      <c r="J18" s="122"/>
      <c r="K18" s="122"/>
      <c r="L18" s="122"/>
      <c r="M18" s="122">
        <v>1</v>
      </c>
      <c r="N18" s="120"/>
      <c r="O18" s="121"/>
      <c r="P18" s="120"/>
      <c r="Q18" s="126"/>
      <c r="R18" s="126"/>
      <c r="S18" s="126"/>
      <c r="T18" s="126"/>
      <c r="U18" s="126"/>
      <c r="V18" s="123"/>
      <c r="W18" s="116" t="s">
        <v>133</v>
      </c>
      <c r="X18" s="120">
        <v>700</v>
      </c>
      <c r="Y18" s="70"/>
      <c r="Z18" s="70"/>
      <c r="AA18" s="70"/>
      <c r="AB18" s="70"/>
      <c r="AC18" s="70"/>
      <c r="AD18" s="70"/>
    </row>
    <row r="19" spans="1:32" x14ac:dyDescent="0.25">
      <c r="A19" s="24"/>
      <c r="B19" s="138"/>
      <c r="C19" s="93"/>
      <c r="D19" s="93"/>
      <c r="E19" s="85"/>
      <c r="F19" s="85"/>
      <c r="G19" s="127"/>
      <c r="H19" s="94"/>
      <c r="I19" s="84"/>
      <c r="J19" s="94"/>
      <c r="K19" s="84"/>
      <c r="L19" s="94"/>
      <c r="M19" s="84"/>
      <c r="N19" s="84"/>
      <c r="O19" s="84"/>
      <c r="P19" s="84"/>
      <c r="Q19" s="160"/>
      <c r="R19" s="160"/>
      <c r="S19" s="160"/>
      <c r="T19" s="160"/>
      <c r="U19" s="160"/>
      <c r="V19" s="84"/>
      <c r="W19" s="84"/>
      <c r="X19" s="139"/>
      <c r="Y19" s="70"/>
      <c r="Z19" s="70"/>
      <c r="AA19" s="70"/>
      <c r="AB19" s="70"/>
      <c r="AC19" s="70"/>
      <c r="AD19" s="70"/>
    </row>
    <row r="20" spans="1:32" x14ac:dyDescent="0.25">
      <c r="A20" s="9"/>
      <c r="B20" s="73" t="s">
        <v>134</v>
      </c>
      <c r="C20" s="23"/>
      <c r="D20" s="74"/>
      <c r="E20" s="75"/>
      <c r="F20" s="25"/>
      <c r="G20" s="76"/>
      <c r="H20" s="77"/>
      <c r="I20" s="77"/>
      <c r="J20" s="18"/>
      <c r="K20" s="78"/>
      <c r="L20" s="78"/>
      <c r="M20" s="76"/>
      <c r="N20" s="76"/>
      <c r="O20" s="77"/>
      <c r="P20" s="76"/>
      <c r="Q20" s="115"/>
      <c r="R20" s="115"/>
      <c r="S20" s="115"/>
      <c r="T20" s="115"/>
      <c r="U20" s="115"/>
      <c r="V20" s="18"/>
      <c r="W20" s="17"/>
      <c r="X20" s="17"/>
      <c r="Y20" s="70"/>
      <c r="Z20" s="70"/>
      <c r="AA20" s="70"/>
      <c r="AB20" s="70"/>
      <c r="AC20" s="70"/>
      <c r="AD20" s="70"/>
    </row>
    <row r="21" spans="1:32" x14ac:dyDescent="0.25">
      <c r="A21" s="24"/>
      <c r="B21" s="116" t="s">
        <v>135</v>
      </c>
      <c r="C21" s="117" t="s">
        <v>136</v>
      </c>
      <c r="D21" s="118" t="s">
        <v>85</v>
      </c>
      <c r="E21" s="119" t="s">
        <v>90</v>
      </c>
      <c r="F21" s="125"/>
      <c r="G21" s="120">
        <v>1</v>
      </c>
      <c r="H21" s="121"/>
      <c r="I21" s="120"/>
      <c r="J21" s="122"/>
      <c r="K21" s="122"/>
      <c r="L21" s="122" t="s">
        <v>137</v>
      </c>
      <c r="M21" s="122">
        <v>1</v>
      </c>
      <c r="N21" s="120"/>
      <c r="O21" s="121">
        <v>1</v>
      </c>
      <c r="P21" s="120"/>
      <c r="Q21" s="126"/>
      <c r="R21" s="126"/>
      <c r="S21" s="126"/>
      <c r="T21" s="126"/>
      <c r="U21" s="126"/>
      <c r="V21" s="123"/>
      <c r="W21" s="116" t="s">
        <v>138</v>
      </c>
      <c r="X21" s="120">
        <v>110</v>
      </c>
      <c r="Y21" s="70"/>
      <c r="Z21" s="70"/>
      <c r="AA21" s="70"/>
      <c r="AB21" s="70"/>
      <c r="AC21" s="70"/>
      <c r="AD21" s="70"/>
    </row>
    <row r="22" spans="1:32" x14ac:dyDescent="0.25">
      <c r="A22" s="24"/>
      <c r="B22" s="138"/>
      <c r="C22" s="93"/>
      <c r="D22" s="93"/>
      <c r="E22" s="85"/>
      <c r="F22" s="85"/>
      <c r="G22" s="127"/>
      <c r="H22" s="94"/>
      <c r="I22" s="84"/>
      <c r="J22" s="94"/>
      <c r="K22" s="84"/>
      <c r="L22" s="94"/>
      <c r="M22" s="84"/>
      <c r="N22" s="84"/>
      <c r="O22" s="84"/>
      <c r="P22" s="84"/>
      <c r="Q22" s="160"/>
      <c r="R22" s="160"/>
      <c r="S22" s="160"/>
      <c r="T22" s="160"/>
      <c r="U22" s="160"/>
      <c r="V22" s="84"/>
      <c r="W22" s="84"/>
      <c r="X22" s="139"/>
      <c r="Y22" s="70"/>
      <c r="Z22" s="70"/>
      <c r="AA22" s="70"/>
      <c r="AB22" s="70"/>
      <c r="AC22" s="70"/>
      <c r="AD22" s="70"/>
    </row>
    <row r="23" spans="1:32" x14ac:dyDescent="0.25">
      <c r="A23" s="9"/>
      <c r="B23" s="73" t="s">
        <v>139</v>
      </c>
      <c r="C23" s="23"/>
      <c r="D23" s="74"/>
      <c r="E23" s="75"/>
      <c r="F23" s="25"/>
      <c r="G23" s="76"/>
      <c r="H23" s="77"/>
      <c r="I23" s="77"/>
      <c r="J23" s="18"/>
      <c r="K23" s="78"/>
      <c r="L23" s="78"/>
      <c r="M23" s="76"/>
      <c r="N23" s="76"/>
      <c r="O23" s="77"/>
      <c r="P23" s="76"/>
      <c r="Q23" s="115"/>
      <c r="R23" s="115"/>
      <c r="S23" s="115"/>
      <c r="T23" s="115"/>
      <c r="U23" s="115"/>
      <c r="V23" s="18"/>
      <c r="W23" s="17"/>
      <c r="X23" s="17"/>
      <c r="Y23" s="70"/>
      <c r="Z23" s="70"/>
      <c r="AA23" s="70"/>
      <c r="AB23" s="70"/>
      <c r="AC23" s="70"/>
      <c r="AD23" s="70"/>
    </row>
    <row r="24" spans="1:32" x14ac:dyDescent="0.25">
      <c r="A24" s="24"/>
      <c r="B24" s="116" t="s">
        <v>140</v>
      </c>
      <c r="C24" s="117" t="s">
        <v>141</v>
      </c>
      <c r="D24" s="118" t="s">
        <v>85</v>
      </c>
      <c r="E24" s="140" t="s">
        <v>90</v>
      </c>
      <c r="F24" s="128"/>
      <c r="G24" s="120">
        <v>1</v>
      </c>
      <c r="H24" s="121"/>
      <c r="I24" s="120"/>
      <c r="J24" s="122" t="s">
        <v>106</v>
      </c>
      <c r="K24" s="122">
        <v>7</v>
      </c>
      <c r="L24" s="122"/>
      <c r="M24" s="122">
        <v>1</v>
      </c>
      <c r="N24" s="120"/>
      <c r="O24" s="121"/>
      <c r="P24" s="120"/>
      <c r="Q24" s="126" t="s">
        <v>62</v>
      </c>
      <c r="R24" s="126"/>
      <c r="S24" s="126" t="s">
        <v>61</v>
      </c>
      <c r="T24" s="126" t="s">
        <v>63</v>
      </c>
      <c r="U24" s="126"/>
      <c r="V24" s="123">
        <v>0.5</v>
      </c>
      <c r="W24" s="116" t="s">
        <v>142</v>
      </c>
      <c r="X24" s="120">
        <v>600</v>
      </c>
      <c r="Y24" s="70"/>
      <c r="Z24" s="70"/>
      <c r="AA24" s="70"/>
      <c r="AB24" s="70"/>
      <c r="AC24" s="70"/>
      <c r="AD24" s="70"/>
    </row>
    <row r="25" spans="1:32" x14ac:dyDescent="0.25">
      <c r="A25" s="24"/>
      <c r="B25" s="116" t="s">
        <v>143</v>
      </c>
      <c r="C25" s="117" t="s">
        <v>144</v>
      </c>
      <c r="D25" s="118" t="s">
        <v>85</v>
      </c>
      <c r="E25" s="119" t="s">
        <v>90</v>
      </c>
      <c r="F25" s="125"/>
      <c r="G25" s="120"/>
      <c r="H25" s="121"/>
      <c r="I25" s="120">
        <v>1</v>
      </c>
      <c r="J25" s="122" t="s">
        <v>98</v>
      </c>
      <c r="K25" s="122">
        <v>5</v>
      </c>
      <c r="L25" s="122"/>
      <c r="M25" s="122">
        <v>1</v>
      </c>
      <c r="N25" s="120"/>
      <c r="O25" s="121">
        <v>1</v>
      </c>
      <c r="P25" s="120"/>
      <c r="Q25" s="126" t="s">
        <v>163</v>
      </c>
      <c r="R25" s="126" t="s">
        <v>61</v>
      </c>
      <c r="S25" s="126" t="s">
        <v>61</v>
      </c>
      <c r="T25" s="126" t="s">
        <v>63</v>
      </c>
      <c r="U25" s="126" t="s">
        <v>62</v>
      </c>
      <c r="V25" s="123">
        <v>0.6</v>
      </c>
      <c r="W25" s="116" t="s">
        <v>107</v>
      </c>
      <c r="X25" s="120">
        <v>750</v>
      </c>
      <c r="Y25" s="70"/>
      <c r="Z25" s="70"/>
      <c r="AA25" s="70"/>
      <c r="AB25" s="70"/>
      <c r="AC25" s="70"/>
      <c r="AD25" s="70"/>
    </row>
    <row r="26" spans="1:32" x14ac:dyDescent="0.25">
      <c r="A26" s="24"/>
      <c r="B26" s="23" t="s">
        <v>7</v>
      </c>
      <c r="C26" s="18"/>
      <c r="D26" s="17"/>
      <c r="E26" s="80"/>
      <c r="F26" s="81"/>
      <c r="G26" s="19">
        <v>1</v>
      </c>
      <c r="H26" s="19"/>
      <c r="I26" s="19">
        <v>1</v>
      </c>
      <c r="J26" s="18"/>
      <c r="K26" s="18"/>
      <c r="L26" s="18"/>
      <c r="M26" s="19">
        <v>2</v>
      </c>
      <c r="N26" s="19"/>
      <c r="O26" s="19">
        <v>1</v>
      </c>
      <c r="P26" s="19"/>
      <c r="Q26" s="83" t="s">
        <v>89</v>
      </c>
      <c r="R26" s="83" t="s">
        <v>61</v>
      </c>
      <c r="S26" s="83" t="s">
        <v>160</v>
      </c>
      <c r="T26" s="83" t="s">
        <v>65</v>
      </c>
      <c r="U26" s="83" t="s">
        <v>62</v>
      </c>
      <c r="V26" s="34">
        <v>0.57099999999999995</v>
      </c>
      <c r="W26" s="82"/>
      <c r="X26" s="83"/>
      <c r="Y26" s="70"/>
      <c r="Z26" s="70"/>
      <c r="AA26" s="70"/>
      <c r="AB26" s="70"/>
      <c r="AC26" s="70"/>
      <c r="AD26" s="70"/>
    </row>
    <row r="27" spans="1:32" x14ac:dyDescent="0.25">
      <c r="A27" s="24"/>
      <c r="B27" s="138"/>
      <c r="C27" s="93"/>
      <c r="D27" s="93"/>
      <c r="E27" s="85"/>
      <c r="F27" s="85"/>
      <c r="G27" s="127"/>
      <c r="H27" s="94"/>
      <c r="I27" s="84"/>
      <c r="J27" s="94"/>
      <c r="K27" s="84"/>
      <c r="L27" s="94"/>
      <c r="M27" s="84"/>
      <c r="N27" s="84"/>
      <c r="O27" s="84"/>
      <c r="P27" s="84"/>
      <c r="Q27" s="160"/>
      <c r="R27" s="160"/>
      <c r="S27" s="160"/>
      <c r="T27" s="160"/>
      <c r="U27" s="160"/>
      <c r="V27" s="84"/>
      <c r="W27" s="84"/>
      <c r="X27" s="139"/>
      <c r="Y27" s="70"/>
      <c r="Z27" s="70"/>
      <c r="AA27" s="70"/>
      <c r="AB27" s="70"/>
      <c r="AC27" s="70"/>
      <c r="AD27" s="70"/>
    </row>
    <row r="28" spans="1:32" s="10" customFormat="1" ht="18.75" customHeight="1" x14ac:dyDescent="0.2">
      <c r="A28" s="9"/>
      <c r="B28" s="141" t="s">
        <v>145</v>
      </c>
      <c r="C28" s="68"/>
      <c r="D28" s="69"/>
      <c r="E28" s="69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114"/>
      <c r="R28" s="114"/>
      <c r="S28" s="114"/>
      <c r="T28" s="114"/>
      <c r="U28" s="114"/>
      <c r="V28" s="68"/>
      <c r="W28" s="69"/>
      <c r="X28" s="64"/>
      <c r="Y28" s="25"/>
      <c r="Z28" s="25"/>
      <c r="AA28" s="25"/>
      <c r="AB28" s="25"/>
      <c r="AC28" s="25"/>
      <c r="AD28" s="25"/>
      <c r="AE28" s="25"/>
      <c r="AF28" s="25"/>
    </row>
    <row r="29" spans="1:32" s="142" customFormat="1" ht="15" customHeight="1" x14ac:dyDescent="0.2">
      <c r="A29" s="24"/>
      <c r="B29" s="73" t="s">
        <v>33</v>
      </c>
      <c r="C29" s="23" t="s">
        <v>146</v>
      </c>
      <c r="D29" s="74" t="s">
        <v>35</v>
      </c>
      <c r="E29" s="75" t="s">
        <v>1</v>
      </c>
      <c r="F29" s="39"/>
      <c r="G29" s="76" t="s">
        <v>36</v>
      </c>
      <c r="H29" s="77" t="s">
        <v>37</v>
      </c>
      <c r="I29" s="77" t="s">
        <v>30</v>
      </c>
      <c r="J29" s="18" t="s">
        <v>38</v>
      </c>
      <c r="K29" s="78" t="s">
        <v>39</v>
      </c>
      <c r="L29" s="78" t="s">
        <v>40</v>
      </c>
      <c r="M29" s="76" t="s">
        <v>41</v>
      </c>
      <c r="N29" s="76" t="s">
        <v>29</v>
      </c>
      <c r="O29" s="77" t="s">
        <v>42</v>
      </c>
      <c r="P29" s="76" t="s">
        <v>37</v>
      </c>
      <c r="Q29" s="115" t="s">
        <v>16</v>
      </c>
      <c r="R29" s="115">
        <v>1</v>
      </c>
      <c r="S29" s="115">
        <v>2</v>
      </c>
      <c r="T29" s="115">
        <v>3</v>
      </c>
      <c r="U29" s="115" t="s">
        <v>43</v>
      </c>
      <c r="V29" s="18" t="s">
        <v>147</v>
      </c>
      <c r="W29" s="17" t="s">
        <v>44</v>
      </c>
      <c r="X29" s="17" t="s">
        <v>45</v>
      </c>
      <c r="Y29" s="25"/>
      <c r="Z29" s="25"/>
      <c r="AA29" s="25"/>
      <c r="AB29" s="25"/>
      <c r="AC29" s="25"/>
      <c r="AD29" s="25"/>
      <c r="AE29" s="25"/>
      <c r="AF29" s="25"/>
    </row>
    <row r="30" spans="1:32" s="142" customFormat="1" ht="15" customHeight="1" x14ac:dyDescent="0.2">
      <c r="A30" s="24"/>
      <c r="B30" s="88" t="s">
        <v>148</v>
      </c>
      <c r="C30" s="143" t="s">
        <v>149</v>
      </c>
      <c r="D30" s="88" t="s">
        <v>150</v>
      </c>
      <c r="E30" s="144" t="s">
        <v>90</v>
      </c>
      <c r="F30" s="39"/>
      <c r="G30" s="145">
        <v>1</v>
      </c>
      <c r="H30" s="145"/>
      <c r="I30" s="145"/>
      <c r="J30" s="146" t="s">
        <v>112</v>
      </c>
      <c r="K30" s="146">
        <v>2</v>
      </c>
      <c r="L30" s="147"/>
      <c r="M30" s="147">
        <v>1</v>
      </c>
      <c r="N30" s="146"/>
      <c r="O30" s="147">
        <v>1</v>
      </c>
      <c r="P30" s="147">
        <v>3</v>
      </c>
      <c r="Q30" s="146" t="s">
        <v>210</v>
      </c>
      <c r="R30" s="146" t="s">
        <v>61</v>
      </c>
      <c r="S30" s="146" t="s">
        <v>160</v>
      </c>
      <c r="T30" s="146" t="s">
        <v>61</v>
      </c>
      <c r="U30" s="146" t="s">
        <v>62</v>
      </c>
      <c r="V30" s="148">
        <v>0.83299999999999996</v>
      </c>
      <c r="W30" s="144" t="s">
        <v>151</v>
      </c>
      <c r="X30" s="32">
        <v>1480</v>
      </c>
      <c r="Y30" s="25"/>
      <c r="Z30" s="25"/>
      <c r="AA30" s="25"/>
      <c r="AB30" s="25"/>
      <c r="AC30" s="25"/>
      <c r="AD30" s="25"/>
      <c r="AE30" s="25"/>
      <c r="AF30" s="25"/>
    </row>
    <row r="31" spans="1:32" s="142" customFormat="1" ht="15" customHeight="1" x14ac:dyDescent="0.2">
      <c r="A31" s="24"/>
      <c r="B31" s="88" t="s">
        <v>152</v>
      </c>
      <c r="C31" s="143" t="s">
        <v>153</v>
      </c>
      <c r="D31" s="88" t="s">
        <v>150</v>
      </c>
      <c r="E31" s="144" t="s">
        <v>90</v>
      </c>
      <c r="F31" s="39"/>
      <c r="G31" s="145"/>
      <c r="H31" s="145"/>
      <c r="I31" s="145">
        <v>1</v>
      </c>
      <c r="J31" s="146" t="s">
        <v>112</v>
      </c>
      <c r="K31" s="146">
        <v>2</v>
      </c>
      <c r="L31" s="147" t="s">
        <v>46</v>
      </c>
      <c r="M31" s="147">
        <v>1</v>
      </c>
      <c r="N31" s="146"/>
      <c r="O31" s="147"/>
      <c r="P31" s="147">
        <v>3</v>
      </c>
      <c r="Q31" s="146" t="s">
        <v>211</v>
      </c>
      <c r="R31" s="146" t="s">
        <v>160</v>
      </c>
      <c r="S31" s="146" t="s">
        <v>87</v>
      </c>
      <c r="T31" s="146" t="s">
        <v>63</v>
      </c>
      <c r="U31" s="146"/>
      <c r="V31" s="148">
        <v>0.5</v>
      </c>
      <c r="W31" s="144" t="s">
        <v>154</v>
      </c>
      <c r="X31" s="32">
        <v>1900</v>
      </c>
      <c r="Y31" s="25"/>
      <c r="Z31" s="25"/>
      <c r="AA31" s="25"/>
      <c r="AB31" s="25"/>
      <c r="AC31" s="25"/>
      <c r="AD31" s="25"/>
      <c r="AE31" s="25"/>
      <c r="AF31" s="25"/>
    </row>
    <row r="32" spans="1:32" s="142" customFormat="1" ht="15" customHeight="1" x14ac:dyDescent="0.2">
      <c r="A32" s="24"/>
      <c r="B32" s="107" t="s">
        <v>155</v>
      </c>
      <c r="C32" s="149" t="s">
        <v>156</v>
      </c>
      <c r="D32" s="107" t="s">
        <v>157</v>
      </c>
      <c r="E32" s="150" t="s">
        <v>90</v>
      </c>
      <c r="F32" s="39"/>
      <c r="G32" s="151"/>
      <c r="H32" s="152"/>
      <c r="I32" s="151">
        <v>1</v>
      </c>
      <c r="J32" s="153" t="s">
        <v>98</v>
      </c>
      <c r="K32" s="153"/>
      <c r="L32" s="152" t="s">
        <v>137</v>
      </c>
      <c r="M32" s="154">
        <v>1</v>
      </c>
      <c r="N32" s="155"/>
      <c r="O32" s="155"/>
      <c r="P32" s="155">
        <v>1</v>
      </c>
      <c r="Q32" s="152" t="s">
        <v>212</v>
      </c>
      <c r="R32" s="152"/>
      <c r="S32" s="152"/>
      <c r="T32" s="152"/>
      <c r="U32" s="152"/>
      <c r="V32" s="156"/>
      <c r="W32" s="150" t="s">
        <v>154</v>
      </c>
      <c r="X32" s="79">
        <v>1050</v>
      </c>
      <c r="Y32" s="25"/>
      <c r="Z32" s="25"/>
      <c r="AA32" s="25"/>
      <c r="AB32" s="25"/>
      <c r="AC32" s="25"/>
      <c r="AD32" s="25"/>
      <c r="AE32" s="25"/>
      <c r="AF32" s="25"/>
    </row>
    <row r="33" spans="1:32" s="142" customFormat="1" ht="15" customHeight="1" x14ac:dyDescent="0.2">
      <c r="A33" s="9"/>
      <c r="B33" s="23" t="s">
        <v>7</v>
      </c>
      <c r="C33" s="18"/>
      <c r="D33" s="17"/>
      <c r="E33" s="80"/>
      <c r="F33" s="39"/>
      <c r="G33" s="19">
        <f>SUM(G30:G32)</f>
        <v>1</v>
      </c>
      <c r="H33" s="19"/>
      <c r="I33" s="19">
        <f>SUM(I30:I32)</f>
        <v>2</v>
      </c>
      <c r="J33" s="18"/>
      <c r="K33" s="18"/>
      <c r="L33" s="18"/>
      <c r="M33" s="19">
        <f t="shared" ref="M33:P33" si="1">SUM(M30:M32)</f>
        <v>3</v>
      </c>
      <c r="N33" s="19"/>
      <c r="O33" s="19">
        <f t="shared" si="1"/>
        <v>1</v>
      </c>
      <c r="P33" s="19">
        <f t="shared" si="1"/>
        <v>7</v>
      </c>
      <c r="Q33" s="83" t="s">
        <v>213</v>
      </c>
      <c r="R33" s="83" t="s">
        <v>165</v>
      </c>
      <c r="S33" s="83" t="s">
        <v>163</v>
      </c>
      <c r="T33" s="83" t="s">
        <v>62</v>
      </c>
      <c r="U33" s="83" t="s">
        <v>62</v>
      </c>
      <c r="V33" s="34">
        <v>0.66700000000000004</v>
      </c>
      <c r="W33" s="82"/>
      <c r="X33" s="83"/>
      <c r="Y33" s="25"/>
      <c r="Z33" s="25"/>
      <c r="AA33" s="25"/>
      <c r="AB33" s="25"/>
      <c r="AC33" s="25"/>
      <c r="AD33" s="25"/>
      <c r="AE33" s="25"/>
      <c r="AF33" s="25"/>
    </row>
    <row r="34" spans="1:32" x14ac:dyDescent="0.25">
      <c r="A34" s="24"/>
      <c r="B34" s="135" t="s">
        <v>47</v>
      </c>
      <c r="C34" s="90" t="s">
        <v>158</v>
      </c>
      <c r="D34" s="157"/>
      <c r="E34" s="65"/>
      <c r="F34" s="66"/>
      <c r="G34" s="90"/>
      <c r="H34" s="65"/>
      <c r="I34" s="67"/>
      <c r="J34" s="65"/>
      <c r="K34" s="65"/>
      <c r="L34" s="65"/>
      <c r="M34" s="65"/>
      <c r="N34" s="65"/>
      <c r="O34" s="65"/>
      <c r="P34" s="65"/>
      <c r="Q34" s="65"/>
      <c r="R34" s="89"/>
      <c r="S34" s="65"/>
      <c r="T34" s="65"/>
      <c r="U34" s="65"/>
      <c r="V34" s="65"/>
      <c r="W34" s="89"/>
      <c r="X34" s="137"/>
      <c r="Y34" s="70"/>
      <c r="Z34" s="70"/>
      <c r="AA34" s="70"/>
      <c r="AB34" s="70"/>
      <c r="AC34" s="70"/>
      <c r="AD34" s="70"/>
    </row>
    <row r="35" spans="1:32" x14ac:dyDescent="0.25">
      <c r="A35" s="24"/>
      <c r="B35" s="158"/>
      <c r="C35" s="84"/>
      <c r="D35" s="93"/>
      <c r="E35" s="85"/>
      <c r="F35" s="85"/>
      <c r="G35" s="84"/>
      <c r="H35" s="94"/>
      <c r="I35" s="94"/>
      <c r="J35" s="94"/>
      <c r="K35" s="94"/>
      <c r="L35" s="94"/>
      <c r="M35" s="84"/>
      <c r="N35" s="94"/>
      <c r="O35" s="94"/>
      <c r="P35" s="94"/>
      <c r="Q35" s="94"/>
      <c r="R35" s="84"/>
      <c r="S35" s="94"/>
      <c r="T35" s="94"/>
      <c r="U35" s="94"/>
      <c r="V35" s="94"/>
      <c r="W35" s="84"/>
      <c r="X35" s="139"/>
      <c r="Y35" s="70"/>
      <c r="Z35" s="70"/>
      <c r="AA35" s="70"/>
      <c r="AB35" s="70"/>
      <c r="AC35" s="70"/>
      <c r="AD35" s="70"/>
    </row>
    <row r="36" spans="1:32" x14ac:dyDescent="0.25">
      <c r="A36" s="24"/>
      <c r="B36" s="61"/>
      <c r="C36" s="36"/>
      <c r="D36" s="61"/>
      <c r="E36" s="86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61"/>
      <c r="X36" s="36"/>
      <c r="Y36" s="70"/>
      <c r="Z36" s="70"/>
      <c r="AA36" s="70"/>
      <c r="AB36" s="70"/>
      <c r="AC36" s="70"/>
      <c r="AD36" s="70"/>
    </row>
    <row r="37" spans="1:32" x14ac:dyDescent="0.25">
      <c r="A37" s="24"/>
      <c r="B37" s="61"/>
      <c r="C37" s="36"/>
      <c r="D37" s="61"/>
      <c r="E37" s="86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61"/>
      <c r="X37" s="36"/>
      <c r="Y37" s="70"/>
      <c r="Z37" s="70"/>
      <c r="AA37" s="70"/>
      <c r="AB37" s="70"/>
      <c r="AC37" s="70"/>
      <c r="AD37" s="70"/>
    </row>
    <row r="38" spans="1:32" x14ac:dyDescent="0.25">
      <c r="A38" s="24"/>
      <c r="B38" s="61"/>
      <c r="C38" s="36"/>
      <c r="D38" s="61"/>
      <c r="E38" s="86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61"/>
      <c r="X38" s="36"/>
      <c r="Y38" s="70"/>
      <c r="Z38" s="70"/>
      <c r="AA38" s="70"/>
      <c r="AB38" s="70"/>
      <c r="AC38" s="70"/>
      <c r="AD38" s="70"/>
    </row>
    <row r="39" spans="1:32" x14ac:dyDescent="0.25">
      <c r="A39" s="24"/>
      <c r="B39" s="61"/>
      <c r="C39" s="36"/>
      <c r="D39" s="61"/>
      <c r="E39" s="86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61"/>
      <c r="X39" s="36"/>
      <c r="Y39" s="70"/>
      <c r="Z39" s="70"/>
      <c r="AA39" s="70"/>
      <c r="AB39" s="70"/>
      <c r="AC39" s="70"/>
      <c r="AD39" s="70"/>
    </row>
    <row r="40" spans="1:32" x14ac:dyDescent="0.25">
      <c r="A40" s="24"/>
      <c r="B40" s="61"/>
      <c r="C40" s="36"/>
      <c r="D40" s="61"/>
      <c r="E40" s="86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61"/>
      <c r="X40" s="36"/>
      <c r="Y40" s="70"/>
      <c r="Z40" s="70"/>
      <c r="AA40" s="70"/>
      <c r="AB40" s="70"/>
      <c r="AC40" s="70"/>
      <c r="AD40" s="70"/>
    </row>
    <row r="41" spans="1:32" x14ac:dyDescent="0.25">
      <c r="A41" s="24"/>
      <c r="B41" s="61"/>
      <c r="C41" s="36"/>
      <c r="D41" s="61"/>
      <c r="E41" s="86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61"/>
      <c r="X41" s="36"/>
      <c r="Y41" s="70"/>
      <c r="Z41" s="70"/>
      <c r="AA41" s="70"/>
      <c r="AB41" s="70"/>
      <c r="AC41" s="70"/>
      <c r="AD41" s="70"/>
    </row>
    <row r="42" spans="1:32" x14ac:dyDescent="0.25">
      <c r="A42" s="24"/>
      <c r="B42" s="61"/>
      <c r="C42" s="36"/>
      <c r="D42" s="61"/>
      <c r="E42" s="86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61"/>
      <c r="X42" s="36"/>
      <c r="Y42" s="70"/>
      <c r="Z42" s="70"/>
      <c r="AA42" s="70"/>
      <c r="AB42" s="70"/>
      <c r="AC42" s="70"/>
      <c r="AD42" s="70"/>
    </row>
    <row r="43" spans="1:32" x14ac:dyDescent="0.25">
      <c r="A43" s="24"/>
      <c r="B43" s="61"/>
      <c r="C43" s="36"/>
      <c r="D43" s="61"/>
      <c r="E43" s="86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61"/>
      <c r="X43" s="36"/>
      <c r="Y43" s="70"/>
      <c r="Z43" s="70"/>
      <c r="AA43" s="70"/>
      <c r="AB43" s="70"/>
      <c r="AC43" s="70"/>
      <c r="AD43" s="70"/>
    </row>
    <row r="44" spans="1:32" x14ac:dyDescent="0.25">
      <c r="A44" s="24"/>
      <c r="B44" s="61"/>
      <c r="C44" s="36"/>
      <c r="D44" s="61"/>
      <c r="E44" s="86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61"/>
      <c r="X44" s="36"/>
      <c r="Y44" s="70"/>
      <c r="Z44" s="70"/>
      <c r="AA44" s="70"/>
      <c r="AB44" s="70"/>
      <c r="AC44" s="70"/>
      <c r="AD44" s="70"/>
    </row>
    <row r="45" spans="1:32" x14ac:dyDescent="0.25">
      <c r="A45" s="24"/>
      <c r="B45" s="61"/>
      <c r="C45" s="36"/>
      <c r="D45" s="61"/>
      <c r="E45" s="86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61"/>
      <c r="X45" s="36"/>
      <c r="Y45" s="70"/>
      <c r="Z45" s="70"/>
      <c r="AA45" s="70"/>
      <c r="AB45" s="70"/>
      <c r="AC45" s="70"/>
      <c r="AD45" s="70"/>
    </row>
    <row r="46" spans="1:32" x14ac:dyDescent="0.25">
      <c r="A46" s="24"/>
      <c r="B46" s="61"/>
      <c r="C46" s="36"/>
      <c r="D46" s="61"/>
      <c r="E46" s="86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61"/>
      <c r="X46" s="36"/>
      <c r="Y46" s="70"/>
      <c r="Z46" s="70"/>
      <c r="AA46" s="70"/>
      <c r="AB46" s="70"/>
      <c r="AC46" s="70"/>
      <c r="AD46" s="70"/>
    </row>
    <row r="47" spans="1:32" x14ac:dyDescent="0.25">
      <c r="A47" s="24"/>
      <c r="B47" s="61"/>
      <c r="C47" s="36"/>
      <c r="D47" s="61"/>
      <c r="E47" s="86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61"/>
      <c r="X47" s="36"/>
      <c r="Y47" s="70"/>
      <c r="Z47" s="70"/>
      <c r="AA47" s="70"/>
      <c r="AB47" s="70"/>
      <c r="AC47" s="70"/>
      <c r="AD47" s="70"/>
    </row>
    <row r="48" spans="1:32" x14ac:dyDescent="0.25">
      <c r="A48" s="24"/>
      <c r="B48" s="61"/>
      <c r="C48" s="36"/>
      <c r="D48" s="61"/>
      <c r="E48" s="86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61"/>
      <c r="X48" s="36"/>
      <c r="Y48" s="70"/>
      <c r="Z48" s="70"/>
      <c r="AA48" s="70"/>
      <c r="AB48" s="70"/>
      <c r="AC48" s="70"/>
      <c r="AD48" s="70"/>
    </row>
    <row r="49" spans="1:30" x14ac:dyDescent="0.25">
      <c r="A49" s="24"/>
      <c r="B49" s="61"/>
      <c r="C49" s="36"/>
      <c r="D49" s="61"/>
      <c r="E49" s="86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61"/>
      <c r="X49" s="36"/>
      <c r="Y49" s="70"/>
      <c r="Z49" s="70"/>
      <c r="AA49" s="70"/>
      <c r="AB49" s="70"/>
      <c r="AC49" s="70"/>
      <c r="AD49" s="70"/>
    </row>
    <row r="50" spans="1:30" x14ac:dyDescent="0.25">
      <c r="A50" s="24"/>
      <c r="B50" s="61"/>
      <c r="C50" s="36"/>
      <c r="D50" s="61"/>
      <c r="E50" s="86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61"/>
      <c r="X50" s="36"/>
      <c r="Y50" s="70"/>
      <c r="Z50" s="70"/>
      <c r="AA50" s="70"/>
      <c r="AB50" s="70"/>
      <c r="AC50" s="70"/>
      <c r="AD50" s="70"/>
    </row>
    <row r="51" spans="1:30" x14ac:dyDescent="0.25">
      <c r="A51" s="24"/>
      <c r="B51" s="61"/>
      <c r="C51" s="36"/>
      <c r="D51" s="61"/>
      <c r="E51" s="86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61"/>
      <c r="X51" s="36"/>
      <c r="Y51" s="70"/>
      <c r="Z51" s="70"/>
      <c r="AA51" s="70"/>
      <c r="AB51" s="70"/>
      <c r="AC51" s="70"/>
      <c r="AD51" s="70"/>
    </row>
    <row r="52" spans="1:30" x14ac:dyDescent="0.25">
      <c r="A52" s="24"/>
      <c r="B52" s="61"/>
      <c r="C52" s="36"/>
      <c r="D52" s="61"/>
      <c r="E52" s="86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61"/>
      <c r="X52" s="36"/>
      <c r="Y52" s="70"/>
      <c r="Z52" s="70"/>
      <c r="AA52" s="70"/>
      <c r="AB52" s="70"/>
      <c r="AC52" s="70"/>
      <c r="AD52" s="70"/>
    </row>
    <row r="53" spans="1:30" x14ac:dyDescent="0.25">
      <c r="A53" s="24"/>
      <c r="B53" s="61"/>
      <c r="C53" s="36"/>
      <c r="D53" s="61"/>
      <c r="E53" s="86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61"/>
      <c r="X53" s="36"/>
      <c r="Y53" s="70"/>
      <c r="Z53" s="70"/>
      <c r="AA53" s="70"/>
      <c r="AB53" s="70"/>
      <c r="AC53" s="70"/>
      <c r="AD53" s="70"/>
    </row>
    <row r="54" spans="1:30" x14ac:dyDescent="0.25">
      <c r="A54" s="24"/>
      <c r="B54" s="61"/>
      <c r="C54" s="36"/>
      <c r="D54" s="61"/>
      <c r="E54" s="86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61"/>
      <c r="X54" s="36"/>
      <c r="Y54" s="70"/>
      <c r="Z54" s="70"/>
      <c r="AA54" s="70"/>
      <c r="AB54" s="70"/>
      <c r="AC54" s="70"/>
      <c r="AD54" s="70"/>
    </row>
    <row r="55" spans="1:30" x14ac:dyDescent="0.25">
      <c r="A55" s="24"/>
      <c r="B55" s="61"/>
      <c r="C55" s="36"/>
      <c r="D55" s="61"/>
      <c r="E55" s="86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61"/>
      <c r="X55" s="36"/>
      <c r="Y55" s="70"/>
      <c r="Z55" s="70"/>
      <c r="AA55" s="70"/>
      <c r="AB55" s="70"/>
      <c r="AC55" s="70"/>
      <c r="AD55" s="70"/>
    </row>
    <row r="56" spans="1:30" x14ac:dyDescent="0.25">
      <c r="A56" s="24"/>
      <c r="B56" s="61"/>
      <c r="C56" s="36"/>
      <c r="D56" s="61"/>
      <c r="E56" s="86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61"/>
      <c r="X56" s="36"/>
      <c r="Y56" s="70"/>
      <c r="Z56" s="70"/>
      <c r="AA56" s="70"/>
      <c r="AB56" s="70"/>
      <c r="AC56" s="70"/>
      <c r="AD56" s="70"/>
    </row>
    <row r="57" spans="1:30" x14ac:dyDescent="0.25">
      <c r="A57" s="24"/>
      <c r="B57" s="61"/>
      <c r="C57" s="36"/>
      <c r="D57" s="61"/>
      <c r="E57" s="86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61"/>
      <c r="X57" s="36"/>
      <c r="Y57" s="70"/>
      <c r="Z57" s="70"/>
      <c r="AA57" s="70"/>
      <c r="AB57" s="70"/>
      <c r="AC57" s="70"/>
      <c r="AD57" s="70"/>
    </row>
    <row r="58" spans="1:30" x14ac:dyDescent="0.25">
      <c r="A58" s="24"/>
      <c r="B58" s="61"/>
      <c r="C58" s="36"/>
      <c r="D58" s="61"/>
      <c r="E58" s="86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61"/>
      <c r="X58" s="36"/>
      <c r="Y58" s="70"/>
      <c r="Z58" s="70"/>
      <c r="AA58" s="70"/>
      <c r="AB58" s="70"/>
      <c r="AC58" s="70"/>
      <c r="AD58" s="70"/>
    </row>
    <row r="59" spans="1:30" x14ac:dyDescent="0.25">
      <c r="A59" s="24"/>
      <c r="B59" s="61"/>
      <c r="C59" s="36"/>
      <c r="D59" s="61"/>
      <c r="E59" s="86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61"/>
      <c r="X59" s="36"/>
      <c r="Y59" s="70"/>
      <c r="Z59" s="70"/>
      <c r="AA59" s="70"/>
      <c r="AB59" s="70"/>
      <c r="AC59" s="70"/>
      <c r="AD59" s="70"/>
    </row>
    <row r="60" spans="1:30" x14ac:dyDescent="0.25">
      <c r="A60" s="24"/>
      <c r="B60" s="61"/>
      <c r="C60" s="36"/>
      <c r="D60" s="61"/>
      <c r="E60" s="86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61"/>
      <c r="X60" s="36"/>
      <c r="Y60" s="70"/>
      <c r="Z60" s="70"/>
      <c r="AA60" s="70"/>
      <c r="AB60" s="70"/>
      <c r="AC60" s="70"/>
      <c r="AD60" s="70"/>
    </row>
    <row r="61" spans="1:30" x14ac:dyDescent="0.25">
      <c r="A61" s="24"/>
      <c r="B61" s="61"/>
      <c r="C61" s="36"/>
      <c r="D61" s="61"/>
      <c r="E61" s="86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61"/>
      <c r="X61" s="36"/>
      <c r="Y61" s="70"/>
      <c r="Z61" s="70"/>
      <c r="AA61" s="70"/>
      <c r="AB61" s="70"/>
      <c r="AC61" s="70"/>
      <c r="AD61" s="70"/>
    </row>
    <row r="62" spans="1:30" x14ac:dyDescent="0.25">
      <c r="A62" s="24"/>
      <c r="B62" s="61"/>
      <c r="C62" s="36"/>
      <c r="D62" s="61"/>
      <c r="E62" s="86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61"/>
      <c r="X62" s="36"/>
      <c r="Y62" s="70"/>
      <c r="Z62" s="70"/>
      <c r="AA62" s="70"/>
      <c r="AB62" s="70"/>
      <c r="AC62" s="70"/>
      <c r="AD62" s="70"/>
    </row>
    <row r="63" spans="1:30" x14ac:dyDescent="0.25">
      <c r="A63" s="24"/>
      <c r="B63" s="61"/>
      <c r="C63" s="36"/>
      <c r="D63" s="61"/>
      <c r="E63" s="86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61"/>
      <c r="X63" s="36"/>
      <c r="Y63" s="70"/>
      <c r="Z63" s="70"/>
      <c r="AA63" s="70"/>
      <c r="AB63" s="70"/>
      <c r="AC63" s="70"/>
      <c r="AD63" s="70"/>
    </row>
    <row r="64" spans="1:30" x14ac:dyDescent="0.25">
      <c r="A64" s="24"/>
      <c r="B64" s="61"/>
      <c r="C64" s="36"/>
      <c r="D64" s="61"/>
      <c r="E64" s="86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61"/>
      <c r="X64" s="36"/>
      <c r="Y64" s="70"/>
      <c r="Z64" s="70"/>
      <c r="AA64" s="70"/>
      <c r="AB64" s="70"/>
      <c r="AC64" s="70"/>
      <c r="AD64" s="70"/>
    </row>
    <row r="65" spans="1:30" x14ac:dyDescent="0.25">
      <c r="A65" s="24"/>
      <c r="B65" s="61"/>
      <c r="C65" s="36"/>
      <c r="D65" s="61"/>
      <c r="E65" s="86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61"/>
      <c r="X65" s="36"/>
      <c r="Y65" s="70"/>
      <c r="Z65" s="70"/>
      <c r="AA65" s="70"/>
      <c r="AB65" s="70"/>
      <c r="AC65" s="70"/>
      <c r="AD65" s="70"/>
    </row>
    <row r="66" spans="1:30" x14ac:dyDescent="0.25">
      <c r="A66" s="24"/>
      <c r="B66" s="61"/>
      <c r="C66" s="36"/>
      <c r="D66" s="61"/>
      <c r="E66" s="86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61"/>
      <c r="X66" s="36"/>
      <c r="Y66" s="70"/>
      <c r="Z66" s="70"/>
      <c r="AA66" s="70"/>
      <c r="AB66" s="70"/>
      <c r="AC66" s="70"/>
      <c r="AD66" s="70"/>
    </row>
    <row r="67" spans="1:30" x14ac:dyDescent="0.25">
      <c r="A67" s="24"/>
      <c r="B67" s="61"/>
      <c r="C67" s="36"/>
      <c r="D67" s="61"/>
      <c r="E67" s="86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61"/>
      <c r="X67" s="36"/>
      <c r="Y67" s="70"/>
      <c r="Z67" s="70"/>
      <c r="AA67" s="70"/>
      <c r="AB67" s="70"/>
      <c r="AC67" s="70"/>
      <c r="AD67" s="70"/>
    </row>
    <row r="68" spans="1:30" x14ac:dyDescent="0.25">
      <c r="A68" s="24"/>
      <c r="B68" s="61"/>
      <c r="C68" s="36"/>
      <c r="D68" s="61"/>
      <c r="E68" s="86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61"/>
      <c r="X68" s="36"/>
      <c r="Y68" s="70"/>
      <c r="Z68" s="70"/>
      <c r="AA68" s="70"/>
      <c r="AB68" s="70"/>
      <c r="AC68" s="70"/>
      <c r="AD68" s="70"/>
    </row>
    <row r="69" spans="1:30" x14ac:dyDescent="0.25">
      <c r="A69" s="24"/>
      <c r="B69" s="61"/>
      <c r="C69" s="36"/>
      <c r="D69" s="61"/>
      <c r="E69" s="86"/>
      <c r="G69" s="36"/>
      <c r="H69" s="39"/>
      <c r="I69" s="36"/>
      <c r="J69" s="25"/>
      <c r="K69" s="25"/>
      <c r="L69" s="25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61"/>
      <c r="X69" s="36"/>
      <c r="Y69" s="70"/>
      <c r="Z69" s="70"/>
      <c r="AA69" s="70"/>
      <c r="AB69" s="70"/>
      <c r="AC69" s="70"/>
      <c r="AD69" s="70"/>
    </row>
    <row r="70" spans="1:30" x14ac:dyDescent="0.25">
      <c r="A70" s="24"/>
      <c r="B70" s="61"/>
      <c r="C70" s="36"/>
      <c r="D70" s="61"/>
      <c r="E70" s="86"/>
      <c r="G70" s="36"/>
      <c r="H70" s="39"/>
      <c r="I70" s="36"/>
      <c r="J70" s="25"/>
      <c r="K70" s="25"/>
      <c r="L70" s="25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61"/>
      <c r="X70" s="36"/>
      <c r="Y70" s="70"/>
      <c r="Z70" s="70"/>
      <c r="AA70" s="70"/>
      <c r="AB70" s="70"/>
      <c r="AC70" s="70"/>
      <c r="AD70" s="70"/>
    </row>
    <row r="71" spans="1:30" x14ac:dyDescent="0.25">
      <c r="A71" s="24"/>
      <c r="B71" s="61"/>
      <c r="C71" s="36"/>
      <c r="D71" s="61"/>
      <c r="E71" s="61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25"/>
      <c r="R71" s="25"/>
      <c r="S71" s="25"/>
      <c r="T71" s="25"/>
      <c r="U71" s="25"/>
      <c r="V71" s="25"/>
      <c r="W71" s="61"/>
      <c r="X71" s="25"/>
      <c r="Y71" s="70"/>
      <c r="Z71" s="70"/>
      <c r="AA71" s="70"/>
      <c r="AB71" s="70"/>
      <c r="AC71" s="70"/>
      <c r="AD71" s="70"/>
    </row>
    <row r="72" spans="1:30" x14ac:dyDescent="0.25">
      <c r="A72" s="24"/>
      <c r="B72" s="61"/>
      <c r="C72" s="36"/>
      <c r="D72" s="61"/>
      <c r="E72" s="61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25"/>
      <c r="R72" s="25"/>
      <c r="S72" s="25"/>
      <c r="T72" s="25"/>
      <c r="U72" s="25"/>
      <c r="V72" s="25"/>
      <c r="W72" s="61"/>
      <c r="X72" s="25"/>
      <c r="Y72" s="70"/>
      <c r="Z72" s="70"/>
      <c r="AA72" s="70"/>
      <c r="AB72" s="70"/>
      <c r="AC72" s="70"/>
      <c r="AD72" s="70"/>
    </row>
    <row r="73" spans="1:30" x14ac:dyDescent="0.25">
      <c r="A73" s="24"/>
      <c r="B73" s="61"/>
      <c r="C73" s="36"/>
      <c r="D73" s="61"/>
      <c r="E73" s="61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25"/>
      <c r="R73" s="25"/>
      <c r="S73" s="25"/>
      <c r="T73" s="25"/>
      <c r="U73" s="25"/>
      <c r="V73" s="25"/>
      <c r="W73" s="61"/>
      <c r="X73" s="25"/>
      <c r="Y73" s="70"/>
      <c r="Z73" s="70"/>
      <c r="AA73" s="70"/>
      <c r="AB73" s="70"/>
      <c r="AC73" s="70"/>
      <c r="AD73" s="70"/>
    </row>
    <row r="74" spans="1:30" x14ac:dyDescent="0.25">
      <c r="A74" s="24"/>
      <c r="B74" s="61"/>
      <c r="C74" s="36"/>
      <c r="D74" s="61"/>
      <c r="E74" s="61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25"/>
      <c r="R74" s="25"/>
      <c r="S74" s="25"/>
      <c r="T74" s="25"/>
      <c r="U74" s="25"/>
      <c r="V74" s="25"/>
      <c r="W74" s="61"/>
      <c r="X74" s="25"/>
      <c r="Y74" s="70"/>
      <c r="Z74" s="70"/>
      <c r="AA74" s="70"/>
      <c r="AB74" s="70"/>
      <c r="AC74" s="70"/>
      <c r="AD74" s="70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245" customWidth="1"/>
    <col min="2" max="2" width="6.7109375" style="263" customWidth="1"/>
    <col min="3" max="3" width="6.140625" style="63" customWidth="1"/>
    <col min="4" max="4" width="13.7109375" style="263" customWidth="1"/>
    <col min="5" max="5" width="6.42578125" style="63" customWidth="1"/>
    <col min="6" max="7" width="6.7109375" style="63" customWidth="1"/>
    <col min="8" max="8" width="9.7109375" style="264" customWidth="1"/>
    <col min="9" max="10" width="6.7109375" style="63" customWidth="1"/>
    <col min="11" max="11" width="9.7109375" style="265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263" customWidth="1"/>
    <col min="23" max="23" width="6.140625" style="63" customWidth="1"/>
    <col min="24" max="24" width="12.5703125" style="263" customWidth="1"/>
    <col min="25" max="29" width="6.7109375" style="63" customWidth="1"/>
    <col min="30" max="30" width="28.28515625" style="245" customWidth="1"/>
    <col min="31" max="16384" width="9.140625" style="245"/>
  </cols>
  <sheetData>
    <row r="1" spans="1:36" ht="15.6" customHeight="1" x14ac:dyDescent="0.25">
      <c r="A1" s="239"/>
      <c r="B1" s="11" t="s">
        <v>425</v>
      </c>
      <c r="C1" s="12"/>
      <c r="D1" s="240"/>
      <c r="E1" s="12"/>
      <c r="F1" s="241"/>
      <c r="G1" s="71"/>
      <c r="H1" s="242"/>
      <c r="I1" s="241"/>
      <c r="J1" s="71"/>
      <c r="K1" s="243"/>
      <c r="L1" s="241"/>
      <c r="M1" s="71"/>
      <c r="N1" s="12"/>
      <c r="O1" s="241"/>
      <c r="P1" s="71"/>
      <c r="Q1" s="12"/>
      <c r="R1" s="241"/>
      <c r="S1" s="71"/>
      <c r="T1" s="28"/>
      <c r="U1" s="104"/>
      <c r="V1" s="11" t="s">
        <v>432</v>
      </c>
      <c r="W1" s="12"/>
      <c r="X1" s="240"/>
      <c r="Y1" s="71"/>
      <c r="Z1" s="71"/>
      <c r="AA1" s="71"/>
      <c r="AB1" s="71"/>
      <c r="AC1" s="132"/>
      <c r="AD1" s="244"/>
      <c r="AE1" s="244"/>
      <c r="AF1" s="244"/>
      <c r="AG1" s="244"/>
      <c r="AH1" s="244"/>
      <c r="AI1" s="244"/>
      <c r="AJ1" s="244"/>
    </row>
    <row r="2" spans="1:36" s="251" customFormat="1" ht="15.6" customHeight="1" x14ac:dyDescent="0.25">
      <c r="A2" s="246"/>
      <c r="B2" s="18"/>
      <c r="C2" s="15"/>
      <c r="D2" s="247"/>
      <c r="E2" s="219"/>
      <c r="F2" s="248"/>
      <c r="G2" s="219" t="s">
        <v>17</v>
      </c>
      <c r="H2" s="249"/>
      <c r="I2" s="248"/>
      <c r="J2" s="219" t="s">
        <v>18</v>
      </c>
      <c r="K2" s="250"/>
      <c r="L2" s="248"/>
      <c r="M2" s="219" t="s">
        <v>19</v>
      </c>
      <c r="N2" s="220"/>
      <c r="O2" s="248"/>
      <c r="P2" s="219" t="s">
        <v>20</v>
      </c>
      <c r="Q2" s="220"/>
      <c r="R2" s="248"/>
      <c r="S2" s="219" t="s">
        <v>7</v>
      </c>
      <c r="T2" s="220"/>
      <c r="U2" s="31"/>
      <c r="V2" s="18"/>
      <c r="W2" s="15"/>
      <c r="X2" s="164"/>
      <c r="Y2" s="15"/>
      <c r="Z2" s="15"/>
      <c r="AA2" s="15"/>
      <c r="AB2" s="15"/>
      <c r="AC2" s="16"/>
      <c r="AD2" s="244"/>
      <c r="AE2" s="244"/>
      <c r="AF2" s="244"/>
      <c r="AG2" s="244"/>
      <c r="AH2" s="244"/>
      <c r="AI2" s="244"/>
      <c r="AJ2" s="244"/>
    </row>
    <row r="3" spans="1:36" s="251" customFormat="1" ht="15.6" customHeight="1" x14ac:dyDescent="0.25">
      <c r="A3" s="246"/>
      <c r="B3" s="18" t="s">
        <v>0</v>
      </c>
      <c r="C3" s="15" t="s">
        <v>4</v>
      </c>
      <c r="D3" s="247" t="s">
        <v>1</v>
      </c>
      <c r="E3" s="15" t="s">
        <v>3</v>
      </c>
      <c r="F3" s="18" t="s">
        <v>16</v>
      </c>
      <c r="G3" s="15" t="s">
        <v>426</v>
      </c>
      <c r="H3" s="102" t="s">
        <v>427</v>
      </c>
      <c r="I3" s="18" t="s">
        <v>16</v>
      </c>
      <c r="J3" s="15" t="s">
        <v>426</v>
      </c>
      <c r="K3" s="102" t="s">
        <v>427</v>
      </c>
      <c r="L3" s="18" t="s">
        <v>16</v>
      </c>
      <c r="M3" s="15" t="s">
        <v>426</v>
      </c>
      <c r="N3" s="102" t="s">
        <v>427</v>
      </c>
      <c r="O3" s="18" t="s">
        <v>16</v>
      </c>
      <c r="P3" s="15" t="s">
        <v>426</v>
      </c>
      <c r="Q3" s="102" t="s">
        <v>427</v>
      </c>
      <c r="R3" s="18" t="s">
        <v>16</v>
      </c>
      <c r="S3" s="15" t="s">
        <v>426</v>
      </c>
      <c r="T3" s="102" t="s">
        <v>427</v>
      </c>
      <c r="U3" s="31"/>
      <c r="V3" s="18" t="s">
        <v>0</v>
      </c>
      <c r="W3" s="15" t="s">
        <v>4</v>
      </c>
      <c r="X3" s="247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44"/>
      <c r="AE3" s="244"/>
      <c r="AF3" s="244"/>
      <c r="AG3" s="244"/>
      <c r="AH3" s="244"/>
      <c r="AI3" s="244"/>
      <c r="AJ3" s="244"/>
    </row>
    <row r="4" spans="1:36" s="251" customFormat="1" ht="15.6" customHeight="1" x14ac:dyDescent="0.25">
      <c r="A4" s="246"/>
      <c r="B4" s="26">
        <v>1988</v>
      </c>
      <c r="C4" s="26" t="s">
        <v>58</v>
      </c>
      <c r="D4" s="162" t="s">
        <v>90</v>
      </c>
      <c r="E4" s="76">
        <v>9</v>
      </c>
      <c r="F4" s="26">
        <v>17</v>
      </c>
      <c r="G4" s="26">
        <v>31</v>
      </c>
      <c r="H4" s="29">
        <f t="shared" ref="H4" si="0">PRODUCT(F4/G4)</f>
        <v>0.54838709677419351</v>
      </c>
      <c r="I4" s="26">
        <v>2</v>
      </c>
      <c r="J4" s="26">
        <v>10</v>
      </c>
      <c r="K4" s="29">
        <f t="shared" ref="K4" si="1">PRODUCT(I4/J4)</f>
        <v>0.2</v>
      </c>
      <c r="L4" s="26">
        <v>1</v>
      </c>
      <c r="M4" s="26">
        <v>5</v>
      </c>
      <c r="N4" s="29">
        <f t="shared" ref="N4" si="2">PRODUCT(L4/M4)</f>
        <v>0.2</v>
      </c>
      <c r="O4" s="26">
        <v>4</v>
      </c>
      <c r="P4" s="26">
        <v>8</v>
      </c>
      <c r="Q4" s="29">
        <f t="shared" ref="Q4" si="3">PRODUCT(O4/P4)</f>
        <v>0.5</v>
      </c>
      <c r="R4" s="26">
        <f>PRODUCT(F4+I4+L4+O4)</f>
        <v>24</v>
      </c>
      <c r="S4" s="252">
        <f t="shared" ref="S4:S15" si="4">PRODUCT(G4+J4+M4+P4)</f>
        <v>54</v>
      </c>
      <c r="T4" s="33">
        <v>0.44400000000000001</v>
      </c>
      <c r="U4" s="31"/>
      <c r="V4" s="26">
        <v>1988</v>
      </c>
      <c r="W4" s="26" t="s">
        <v>58</v>
      </c>
      <c r="X4" s="162" t="s">
        <v>90</v>
      </c>
      <c r="Y4" s="257"/>
      <c r="Z4" s="257"/>
      <c r="AA4" s="257"/>
      <c r="AB4" s="257"/>
      <c r="AC4" s="26"/>
      <c r="AD4" s="244"/>
      <c r="AE4" s="244"/>
      <c r="AF4" s="244"/>
      <c r="AG4" s="244"/>
      <c r="AH4" s="244"/>
      <c r="AI4" s="244"/>
      <c r="AJ4" s="244"/>
    </row>
    <row r="5" spans="1:36" s="251" customFormat="1" ht="15.6" customHeight="1" x14ac:dyDescent="0.25">
      <c r="A5" s="246"/>
      <c r="B5" s="26">
        <v>1989</v>
      </c>
      <c r="C5" s="26" t="s">
        <v>74</v>
      </c>
      <c r="D5" s="162" t="s">
        <v>90</v>
      </c>
      <c r="E5" s="76">
        <v>22</v>
      </c>
      <c r="F5" s="26">
        <v>24</v>
      </c>
      <c r="G5" s="26"/>
      <c r="H5" s="29"/>
      <c r="I5" s="26">
        <v>25</v>
      </c>
      <c r="J5" s="26"/>
      <c r="K5" s="29"/>
      <c r="L5" s="26">
        <v>26</v>
      </c>
      <c r="M5" s="26"/>
      <c r="N5" s="29"/>
      <c r="O5" s="26">
        <v>15</v>
      </c>
      <c r="P5" s="26"/>
      <c r="Q5" s="29"/>
      <c r="R5" s="26">
        <f>PRODUCT(F5+I5+L5+O5)</f>
        <v>90</v>
      </c>
      <c r="S5" s="252">
        <v>172</v>
      </c>
      <c r="T5" s="266">
        <f>PRODUCT(R5/S5)</f>
        <v>0.52325581395348841</v>
      </c>
      <c r="U5" s="31"/>
      <c r="V5" s="26">
        <v>1989</v>
      </c>
      <c r="W5" s="26" t="s">
        <v>74</v>
      </c>
      <c r="X5" s="162" t="s">
        <v>90</v>
      </c>
      <c r="Y5" s="257"/>
      <c r="Z5" s="257"/>
      <c r="AA5" s="257"/>
      <c r="AB5" s="257"/>
      <c r="AC5" s="26"/>
      <c r="AD5" s="244"/>
      <c r="AE5" s="244"/>
      <c r="AF5" s="244"/>
      <c r="AG5" s="244"/>
      <c r="AH5" s="244"/>
      <c r="AI5" s="244"/>
      <c r="AJ5" s="244"/>
    </row>
    <row r="6" spans="1:36" s="251" customFormat="1" ht="15.6" customHeight="1" x14ac:dyDescent="0.25">
      <c r="A6" s="246"/>
      <c r="B6" s="26">
        <v>1990</v>
      </c>
      <c r="C6" s="26" t="s">
        <v>78</v>
      </c>
      <c r="D6" s="162" t="s">
        <v>90</v>
      </c>
      <c r="E6" s="76">
        <v>25</v>
      </c>
      <c r="F6" s="26">
        <v>28</v>
      </c>
      <c r="G6" s="26">
        <v>55</v>
      </c>
      <c r="H6" s="29">
        <f t="shared" ref="H6:H15" si="5">PRODUCT(F6/G6)</f>
        <v>0.50909090909090904</v>
      </c>
      <c r="I6" s="26">
        <v>42</v>
      </c>
      <c r="J6" s="26">
        <v>70</v>
      </c>
      <c r="K6" s="29">
        <f t="shared" ref="K6:K15" si="6">PRODUCT(I6/J6)</f>
        <v>0.6</v>
      </c>
      <c r="L6" s="26">
        <v>37</v>
      </c>
      <c r="M6" s="26">
        <v>48</v>
      </c>
      <c r="N6" s="29">
        <f t="shared" ref="N6:N15" si="7">PRODUCT(L6/M6)</f>
        <v>0.77083333333333337</v>
      </c>
      <c r="O6" s="26">
        <v>15</v>
      </c>
      <c r="P6" s="26">
        <v>31</v>
      </c>
      <c r="Q6" s="29">
        <f t="shared" ref="Q6:Q15" si="8">PRODUCT(O6/P6)</f>
        <v>0.4838709677419355</v>
      </c>
      <c r="R6" s="26">
        <v>122</v>
      </c>
      <c r="S6" s="252">
        <f t="shared" si="4"/>
        <v>204</v>
      </c>
      <c r="T6" s="29">
        <f>PRODUCT(R6/S6)</f>
        <v>0.59803921568627449</v>
      </c>
      <c r="U6" s="31"/>
      <c r="V6" s="26">
        <v>1990</v>
      </c>
      <c r="W6" s="26" t="s">
        <v>78</v>
      </c>
      <c r="X6" s="162" t="s">
        <v>90</v>
      </c>
      <c r="Y6" s="257"/>
      <c r="Z6" s="257" t="s">
        <v>215</v>
      </c>
      <c r="AA6" s="257" t="s">
        <v>228</v>
      </c>
      <c r="AB6" s="257"/>
      <c r="AC6" s="26"/>
      <c r="AD6" s="244"/>
      <c r="AE6" s="244"/>
      <c r="AF6" s="244"/>
      <c r="AG6" s="244"/>
      <c r="AH6" s="244"/>
      <c r="AI6" s="244"/>
      <c r="AJ6" s="244"/>
    </row>
    <row r="7" spans="1:36" s="251" customFormat="1" ht="15.6" customHeight="1" x14ac:dyDescent="0.25">
      <c r="A7" s="246"/>
      <c r="B7" s="26">
        <v>1991</v>
      </c>
      <c r="C7" s="26" t="s">
        <v>74</v>
      </c>
      <c r="D7" s="162" t="s">
        <v>90</v>
      </c>
      <c r="E7" s="76">
        <v>26</v>
      </c>
      <c r="F7" s="26">
        <v>48</v>
      </c>
      <c r="G7" s="26">
        <v>65</v>
      </c>
      <c r="H7" s="29">
        <f t="shared" si="5"/>
        <v>0.7384615384615385</v>
      </c>
      <c r="I7" s="26">
        <v>92</v>
      </c>
      <c r="J7" s="26">
        <v>129</v>
      </c>
      <c r="K7" s="29">
        <f t="shared" si="6"/>
        <v>0.71317829457364346</v>
      </c>
      <c r="L7" s="26">
        <v>37</v>
      </c>
      <c r="M7" s="26">
        <v>57</v>
      </c>
      <c r="N7" s="29">
        <f t="shared" si="7"/>
        <v>0.64912280701754388</v>
      </c>
      <c r="O7" s="26">
        <v>9</v>
      </c>
      <c r="P7" s="26">
        <v>27</v>
      </c>
      <c r="Q7" s="29">
        <f t="shared" si="8"/>
        <v>0.33333333333333331</v>
      </c>
      <c r="R7" s="26">
        <f>PRODUCT(F7+I7+L7+O7)</f>
        <v>186</v>
      </c>
      <c r="S7" s="252">
        <f t="shared" si="4"/>
        <v>278</v>
      </c>
      <c r="T7" s="29">
        <f>PRODUCT(R7/S7)</f>
        <v>0.6690647482014388</v>
      </c>
      <c r="U7" s="31"/>
      <c r="V7" s="26">
        <v>1991</v>
      </c>
      <c r="W7" s="26" t="s">
        <v>74</v>
      </c>
      <c r="X7" s="162" t="s">
        <v>90</v>
      </c>
      <c r="Y7" s="257" t="s">
        <v>276</v>
      </c>
      <c r="Z7" s="257" t="s">
        <v>74</v>
      </c>
      <c r="AA7" s="257" t="s">
        <v>209</v>
      </c>
      <c r="AB7" s="257"/>
      <c r="AC7" s="26" t="s">
        <v>78</v>
      </c>
      <c r="AD7" s="244"/>
      <c r="AE7" s="244"/>
      <c r="AF7" s="244"/>
      <c r="AG7" s="244"/>
      <c r="AH7" s="244"/>
      <c r="AI7" s="244"/>
      <c r="AJ7" s="244"/>
    </row>
    <row r="8" spans="1:36" s="251" customFormat="1" ht="15.6" customHeight="1" x14ac:dyDescent="0.25">
      <c r="A8" s="246"/>
      <c r="B8" s="26">
        <v>1992</v>
      </c>
      <c r="C8" s="26" t="s">
        <v>75</v>
      </c>
      <c r="D8" s="162" t="s">
        <v>90</v>
      </c>
      <c r="E8" s="76">
        <v>26</v>
      </c>
      <c r="F8" s="26">
        <v>60</v>
      </c>
      <c r="G8" s="26">
        <v>72</v>
      </c>
      <c r="H8" s="29">
        <f t="shared" si="5"/>
        <v>0.83333333333333337</v>
      </c>
      <c r="I8" s="26">
        <v>77</v>
      </c>
      <c r="J8" s="26">
        <v>99</v>
      </c>
      <c r="K8" s="29">
        <f t="shared" si="6"/>
        <v>0.77777777777777779</v>
      </c>
      <c r="L8" s="26">
        <v>36</v>
      </c>
      <c r="M8" s="26">
        <v>54</v>
      </c>
      <c r="N8" s="29">
        <f t="shared" si="7"/>
        <v>0.66666666666666663</v>
      </c>
      <c r="O8" s="26">
        <v>7</v>
      </c>
      <c r="P8" s="26">
        <v>29</v>
      </c>
      <c r="Q8" s="29">
        <f t="shared" si="8"/>
        <v>0.2413793103448276</v>
      </c>
      <c r="R8" s="26">
        <v>180</v>
      </c>
      <c r="S8" s="252">
        <f t="shared" si="4"/>
        <v>254</v>
      </c>
      <c r="T8" s="33">
        <v>0.70899999999999996</v>
      </c>
      <c r="U8" s="31"/>
      <c r="V8" s="26">
        <v>1992</v>
      </c>
      <c r="W8" s="26" t="s">
        <v>75</v>
      </c>
      <c r="X8" s="162" t="s">
        <v>90</v>
      </c>
      <c r="Y8" s="257" t="s">
        <v>266</v>
      </c>
      <c r="Z8" s="257" t="s">
        <v>73</v>
      </c>
      <c r="AA8" s="257"/>
      <c r="AB8" s="257"/>
      <c r="AC8" s="26" t="s">
        <v>58</v>
      </c>
      <c r="AD8" s="244"/>
      <c r="AE8" s="244"/>
      <c r="AF8" s="244"/>
      <c r="AG8" s="244"/>
      <c r="AH8" s="244"/>
      <c r="AI8" s="244"/>
      <c r="AJ8" s="244"/>
    </row>
    <row r="9" spans="1:36" s="251" customFormat="1" ht="15.6" customHeight="1" x14ac:dyDescent="0.25">
      <c r="A9" s="246"/>
      <c r="B9" s="26">
        <v>1993</v>
      </c>
      <c r="C9" s="26" t="s">
        <v>78</v>
      </c>
      <c r="D9" s="162" t="s">
        <v>90</v>
      </c>
      <c r="E9" s="76">
        <v>28</v>
      </c>
      <c r="F9" s="26">
        <v>66</v>
      </c>
      <c r="G9" s="26">
        <v>98</v>
      </c>
      <c r="H9" s="29">
        <f t="shared" si="5"/>
        <v>0.67346938775510201</v>
      </c>
      <c r="I9" s="26">
        <v>61</v>
      </c>
      <c r="J9" s="26">
        <v>99</v>
      </c>
      <c r="K9" s="29">
        <f t="shared" si="6"/>
        <v>0.61616161616161613</v>
      </c>
      <c r="L9" s="26">
        <v>43</v>
      </c>
      <c r="M9" s="26">
        <v>56</v>
      </c>
      <c r="N9" s="29">
        <f t="shared" si="7"/>
        <v>0.7678571428571429</v>
      </c>
      <c r="O9" s="26">
        <v>32</v>
      </c>
      <c r="P9" s="26">
        <v>57</v>
      </c>
      <c r="Q9" s="29">
        <f t="shared" si="8"/>
        <v>0.56140350877192979</v>
      </c>
      <c r="R9" s="26">
        <v>202</v>
      </c>
      <c r="S9" s="252">
        <f t="shared" si="4"/>
        <v>310</v>
      </c>
      <c r="T9" s="33">
        <v>0.65200000000000002</v>
      </c>
      <c r="U9" s="31"/>
      <c r="V9" s="26">
        <v>1993</v>
      </c>
      <c r="W9" s="26" t="s">
        <v>78</v>
      </c>
      <c r="X9" s="162" t="s">
        <v>90</v>
      </c>
      <c r="Y9" s="257" t="s">
        <v>266</v>
      </c>
      <c r="Z9" s="257" t="s">
        <v>218</v>
      </c>
      <c r="AA9" s="257"/>
      <c r="AB9" s="257" t="s">
        <v>216</v>
      </c>
      <c r="AC9" s="26" t="s">
        <v>58</v>
      </c>
      <c r="AD9" s="244"/>
      <c r="AE9" s="244"/>
      <c r="AF9" s="244"/>
      <c r="AG9" s="244"/>
      <c r="AH9" s="244"/>
      <c r="AI9" s="244"/>
      <c r="AJ9" s="244"/>
    </row>
    <row r="10" spans="1:36" s="251" customFormat="1" ht="15.6" customHeight="1" x14ac:dyDescent="0.25">
      <c r="A10" s="246"/>
      <c r="B10" s="26">
        <v>1994</v>
      </c>
      <c r="C10" s="26" t="s">
        <v>74</v>
      </c>
      <c r="D10" s="162" t="s">
        <v>111</v>
      </c>
      <c r="E10" s="76">
        <v>34</v>
      </c>
      <c r="F10" s="26">
        <v>59</v>
      </c>
      <c r="G10" s="26">
        <v>81</v>
      </c>
      <c r="H10" s="29">
        <f t="shared" si="5"/>
        <v>0.72839506172839508</v>
      </c>
      <c r="I10" s="26">
        <v>76</v>
      </c>
      <c r="J10" s="26">
        <v>111</v>
      </c>
      <c r="K10" s="29">
        <f t="shared" si="6"/>
        <v>0.68468468468468469</v>
      </c>
      <c r="L10" s="26">
        <v>40</v>
      </c>
      <c r="M10" s="26">
        <v>59</v>
      </c>
      <c r="N10" s="29">
        <f t="shared" si="7"/>
        <v>0.67796610169491522</v>
      </c>
      <c r="O10" s="26">
        <v>29</v>
      </c>
      <c r="P10" s="26">
        <v>46</v>
      </c>
      <c r="Q10" s="29">
        <f t="shared" si="8"/>
        <v>0.63043478260869568</v>
      </c>
      <c r="R10" s="26">
        <v>204</v>
      </c>
      <c r="S10" s="252">
        <f t="shared" si="4"/>
        <v>297</v>
      </c>
      <c r="T10" s="33">
        <v>0.68700000000000006</v>
      </c>
      <c r="U10" s="31"/>
      <c r="V10" s="26">
        <v>1994</v>
      </c>
      <c r="W10" s="26" t="s">
        <v>74</v>
      </c>
      <c r="X10" s="162" t="s">
        <v>111</v>
      </c>
      <c r="Y10" s="257" t="s">
        <v>286</v>
      </c>
      <c r="Z10" s="257" t="s">
        <v>80</v>
      </c>
      <c r="AA10" s="257" t="s">
        <v>209</v>
      </c>
      <c r="AB10" s="257" t="s">
        <v>217</v>
      </c>
      <c r="AC10" s="26" t="s">
        <v>77</v>
      </c>
      <c r="AD10" s="244"/>
      <c r="AE10" s="244"/>
      <c r="AF10" s="244"/>
      <c r="AG10" s="244"/>
      <c r="AH10" s="244"/>
      <c r="AI10" s="244"/>
      <c r="AJ10" s="244"/>
    </row>
    <row r="11" spans="1:36" s="251" customFormat="1" ht="15.6" customHeight="1" x14ac:dyDescent="0.25">
      <c r="A11" s="246"/>
      <c r="B11" s="26">
        <v>1995</v>
      </c>
      <c r="C11" s="26" t="s">
        <v>74</v>
      </c>
      <c r="D11" s="162" t="s">
        <v>111</v>
      </c>
      <c r="E11" s="76">
        <v>29</v>
      </c>
      <c r="F11" s="26">
        <v>55</v>
      </c>
      <c r="G11" s="26">
        <v>80</v>
      </c>
      <c r="H11" s="29">
        <f t="shared" si="5"/>
        <v>0.6875</v>
      </c>
      <c r="I11" s="26">
        <v>43</v>
      </c>
      <c r="J11" s="26">
        <v>63</v>
      </c>
      <c r="K11" s="29">
        <f t="shared" si="6"/>
        <v>0.68253968253968256</v>
      </c>
      <c r="L11" s="26">
        <v>49</v>
      </c>
      <c r="M11" s="26">
        <v>65</v>
      </c>
      <c r="N11" s="29">
        <f t="shared" si="7"/>
        <v>0.75384615384615383</v>
      </c>
      <c r="O11" s="26">
        <v>32</v>
      </c>
      <c r="P11" s="26">
        <v>66</v>
      </c>
      <c r="Q11" s="29">
        <f t="shared" si="8"/>
        <v>0.48484848484848486</v>
      </c>
      <c r="R11" s="26">
        <v>179</v>
      </c>
      <c r="S11" s="252">
        <f t="shared" si="4"/>
        <v>274</v>
      </c>
      <c r="T11" s="33">
        <v>0.65300000000000002</v>
      </c>
      <c r="U11" s="31"/>
      <c r="V11" s="26">
        <v>1995</v>
      </c>
      <c r="W11" s="26" t="s">
        <v>74</v>
      </c>
      <c r="X11" s="162" t="s">
        <v>111</v>
      </c>
      <c r="Y11" s="257" t="s">
        <v>216</v>
      </c>
      <c r="Z11" s="257" t="s">
        <v>228</v>
      </c>
      <c r="AA11" s="257" t="s">
        <v>216</v>
      </c>
      <c r="AB11" s="257" t="s">
        <v>218</v>
      </c>
      <c r="AC11" s="26" t="s">
        <v>58</v>
      </c>
      <c r="AD11" s="244"/>
      <c r="AE11" s="244"/>
      <c r="AF11" s="244"/>
      <c r="AG11" s="244"/>
      <c r="AH11" s="244"/>
      <c r="AI11" s="244"/>
      <c r="AJ11" s="244"/>
    </row>
    <row r="12" spans="1:36" s="251" customFormat="1" ht="15.6" customHeight="1" x14ac:dyDescent="0.25">
      <c r="A12" s="246"/>
      <c r="B12" s="26">
        <v>1996</v>
      </c>
      <c r="C12" s="26" t="s">
        <v>81</v>
      </c>
      <c r="D12" s="162" t="s">
        <v>111</v>
      </c>
      <c r="E12" s="76">
        <v>29</v>
      </c>
      <c r="F12" s="26">
        <v>43</v>
      </c>
      <c r="G12" s="26">
        <v>75</v>
      </c>
      <c r="H12" s="29">
        <f t="shared" si="5"/>
        <v>0.57333333333333336</v>
      </c>
      <c r="I12" s="26">
        <v>49</v>
      </c>
      <c r="J12" s="26">
        <v>71</v>
      </c>
      <c r="K12" s="29">
        <f t="shared" si="6"/>
        <v>0.6901408450704225</v>
      </c>
      <c r="L12" s="26">
        <v>40</v>
      </c>
      <c r="M12" s="26">
        <v>60</v>
      </c>
      <c r="N12" s="29">
        <f t="shared" si="7"/>
        <v>0.66666666666666663</v>
      </c>
      <c r="O12" s="26">
        <v>21</v>
      </c>
      <c r="P12" s="26">
        <v>56</v>
      </c>
      <c r="Q12" s="29">
        <f t="shared" si="8"/>
        <v>0.375</v>
      </c>
      <c r="R12" s="26">
        <v>153</v>
      </c>
      <c r="S12" s="252">
        <f t="shared" si="4"/>
        <v>262</v>
      </c>
      <c r="T12" s="33">
        <v>0.58399999999999996</v>
      </c>
      <c r="U12" s="31"/>
      <c r="V12" s="26">
        <v>1996</v>
      </c>
      <c r="W12" s="26" t="s">
        <v>81</v>
      </c>
      <c r="X12" s="162" t="s">
        <v>111</v>
      </c>
      <c r="Y12" s="257" t="s">
        <v>215</v>
      </c>
      <c r="Z12" s="257" t="s">
        <v>277</v>
      </c>
      <c r="AA12" s="257" t="s">
        <v>228</v>
      </c>
      <c r="AB12" s="257"/>
      <c r="AC12" s="26" t="s">
        <v>218</v>
      </c>
      <c r="AD12" s="244"/>
      <c r="AE12" s="244"/>
      <c r="AF12" s="244"/>
      <c r="AG12" s="244"/>
      <c r="AH12" s="244"/>
      <c r="AI12" s="244"/>
      <c r="AJ12" s="244"/>
    </row>
    <row r="13" spans="1:36" s="251" customFormat="1" ht="15.6" customHeight="1" x14ac:dyDescent="0.25">
      <c r="A13" s="246"/>
      <c r="B13" s="26">
        <v>1997</v>
      </c>
      <c r="C13" s="26" t="s">
        <v>73</v>
      </c>
      <c r="D13" s="162" t="s">
        <v>111</v>
      </c>
      <c r="E13" s="76">
        <v>28</v>
      </c>
      <c r="F13" s="26">
        <v>23</v>
      </c>
      <c r="G13" s="26">
        <v>35</v>
      </c>
      <c r="H13" s="29">
        <f t="shared" si="5"/>
        <v>0.65714285714285714</v>
      </c>
      <c r="I13" s="26">
        <v>37</v>
      </c>
      <c r="J13" s="26">
        <v>53</v>
      </c>
      <c r="K13" s="29">
        <f t="shared" si="6"/>
        <v>0.69811320754716977</v>
      </c>
      <c r="L13" s="26">
        <v>48</v>
      </c>
      <c r="M13" s="26">
        <v>70</v>
      </c>
      <c r="N13" s="29">
        <f t="shared" si="7"/>
        <v>0.68571428571428572</v>
      </c>
      <c r="O13" s="26">
        <v>44</v>
      </c>
      <c r="P13" s="26">
        <v>87</v>
      </c>
      <c r="Q13" s="29">
        <f t="shared" si="8"/>
        <v>0.50574712643678166</v>
      </c>
      <c r="R13" s="26">
        <v>152</v>
      </c>
      <c r="S13" s="252">
        <f t="shared" si="4"/>
        <v>245</v>
      </c>
      <c r="T13" s="33">
        <v>0.62</v>
      </c>
      <c r="U13" s="31"/>
      <c r="V13" s="26">
        <v>1997</v>
      </c>
      <c r="W13" s="26" t="s">
        <v>73</v>
      </c>
      <c r="X13" s="162" t="s">
        <v>111</v>
      </c>
      <c r="Y13" s="257"/>
      <c r="Z13" s="257"/>
      <c r="AA13" s="257" t="s">
        <v>286</v>
      </c>
      <c r="AB13" s="257" t="s">
        <v>81</v>
      </c>
      <c r="AC13" s="26" t="s">
        <v>220</v>
      </c>
      <c r="AD13" s="244"/>
      <c r="AE13" s="244"/>
      <c r="AF13" s="244"/>
      <c r="AG13" s="244"/>
      <c r="AH13" s="244"/>
      <c r="AI13" s="244"/>
      <c r="AJ13" s="244"/>
    </row>
    <row r="14" spans="1:36" s="251" customFormat="1" ht="15.6" customHeight="1" x14ac:dyDescent="0.25">
      <c r="A14" s="246"/>
      <c r="B14" s="26">
        <v>1998</v>
      </c>
      <c r="C14" s="26" t="s">
        <v>74</v>
      </c>
      <c r="D14" s="162" t="s">
        <v>111</v>
      </c>
      <c r="E14" s="76">
        <v>28</v>
      </c>
      <c r="F14" s="26">
        <v>7</v>
      </c>
      <c r="G14" s="26">
        <v>12</v>
      </c>
      <c r="H14" s="29">
        <f t="shared" si="5"/>
        <v>0.58333333333333337</v>
      </c>
      <c r="I14" s="26">
        <v>19</v>
      </c>
      <c r="J14" s="26">
        <v>36</v>
      </c>
      <c r="K14" s="29">
        <f t="shared" si="6"/>
        <v>0.52777777777777779</v>
      </c>
      <c r="L14" s="26">
        <v>59</v>
      </c>
      <c r="M14" s="26">
        <v>80</v>
      </c>
      <c r="N14" s="29">
        <f t="shared" si="7"/>
        <v>0.73750000000000004</v>
      </c>
      <c r="O14" s="26">
        <v>58</v>
      </c>
      <c r="P14" s="26">
        <v>104</v>
      </c>
      <c r="Q14" s="29">
        <f t="shared" si="8"/>
        <v>0.55769230769230771</v>
      </c>
      <c r="R14" s="26">
        <v>143</v>
      </c>
      <c r="S14" s="252">
        <f t="shared" si="4"/>
        <v>232</v>
      </c>
      <c r="T14" s="33">
        <v>0.61599999999999999</v>
      </c>
      <c r="U14" s="31"/>
      <c r="V14" s="26">
        <v>1998</v>
      </c>
      <c r="W14" s="26" t="s">
        <v>74</v>
      </c>
      <c r="X14" s="162" t="s">
        <v>111</v>
      </c>
      <c r="Y14" s="257"/>
      <c r="Z14" s="257"/>
      <c r="AA14" s="257" t="s">
        <v>77</v>
      </c>
      <c r="AB14" s="257" t="s">
        <v>81</v>
      </c>
      <c r="AC14" s="26" t="s">
        <v>222</v>
      </c>
      <c r="AD14" s="244"/>
      <c r="AE14" s="244"/>
      <c r="AF14" s="244"/>
      <c r="AG14" s="244"/>
      <c r="AH14" s="244"/>
      <c r="AI14" s="244"/>
      <c r="AJ14" s="244"/>
    </row>
    <row r="15" spans="1:36" s="251" customFormat="1" ht="15.6" customHeight="1" x14ac:dyDescent="0.25">
      <c r="A15" s="246"/>
      <c r="B15" s="26">
        <v>1999</v>
      </c>
      <c r="C15" s="26" t="s">
        <v>81</v>
      </c>
      <c r="D15" s="162" t="s">
        <v>111</v>
      </c>
      <c r="E15" s="76">
        <v>18</v>
      </c>
      <c r="F15" s="26">
        <v>2</v>
      </c>
      <c r="G15" s="26">
        <v>9</v>
      </c>
      <c r="H15" s="29">
        <f t="shared" si="5"/>
        <v>0.22222222222222221</v>
      </c>
      <c r="I15" s="26">
        <v>11</v>
      </c>
      <c r="J15" s="26">
        <v>21</v>
      </c>
      <c r="K15" s="29">
        <f t="shared" si="6"/>
        <v>0.52380952380952384</v>
      </c>
      <c r="L15" s="26">
        <v>46</v>
      </c>
      <c r="M15" s="26">
        <v>58</v>
      </c>
      <c r="N15" s="29">
        <f t="shared" si="7"/>
        <v>0.7931034482758621</v>
      </c>
      <c r="O15" s="26">
        <v>30</v>
      </c>
      <c r="P15" s="26">
        <v>63</v>
      </c>
      <c r="Q15" s="29">
        <f t="shared" si="8"/>
        <v>0.47619047619047616</v>
      </c>
      <c r="R15" s="26">
        <v>89</v>
      </c>
      <c r="S15" s="252">
        <f t="shared" si="4"/>
        <v>151</v>
      </c>
      <c r="T15" s="33">
        <v>0.58899999999999997</v>
      </c>
      <c r="U15" s="31"/>
      <c r="V15" s="26">
        <v>1999</v>
      </c>
      <c r="W15" s="26" t="s">
        <v>81</v>
      </c>
      <c r="X15" s="162" t="s">
        <v>111</v>
      </c>
      <c r="Y15" s="257"/>
      <c r="Z15" s="257"/>
      <c r="AA15" s="257" t="s">
        <v>216</v>
      </c>
      <c r="AB15" s="257" t="s">
        <v>217</v>
      </c>
      <c r="AC15" s="26"/>
      <c r="AD15" s="244"/>
      <c r="AE15" s="244"/>
      <c r="AF15" s="244"/>
      <c r="AG15" s="244"/>
      <c r="AH15" s="244"/>
      <c r="AI15" s="244"/>
      <c r="AJ15" s="244"/>
    </row>
    <row r="16" spans="1:36" s="251" customFormat="1" ht="15.6" customHeight="1" x14ac:dyDescent="0.25">
      <c r="A16" s="246"/>
      <c r="B16" s="26">
        <v>2000</v>
      </c>
      <c r="C16" s="26"/>
      <c r="D16" s="162"/>
      <c r="E16" s="7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31"/>
      <c r="V16" s="26">
        <v>2000</v>
      </c>
      <c r="W16" s="26"/>
      <c r="X16" s="162"/>
      <c r="Y16" s="257"/>
      <c r="Z16" s="257"/>
      <c r="AA16" s="257"/>
      <c r="AB16" s="257"/>
      <c r="AC16" s="26"/>
      <c r="AD16" s="244"/>
      <c r="AE16" s="244"/>
      <c r="AF16" s="244"/>
      <c r="AG16" s="244"/>
      <c r="AH16" s="244"/>
      <c r="AI16" s="244"/>
      <c r="AJ16" s="244"/>
    </row>
    <row r="17" spans="1:36" s="251" customFormat="1" ht="15.6" customHeight="1" x14ac:dyDescent="0.25">
      <c r="A17" s="246"/>
      <c r="B17" s="26">
        <v>2001</v>
      </c>
      <c r="C17" s="26"/>
      <c r="D17" s="162"/>
      <c r="E17" s="7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1"/>
      <c r="V17" s="26">
        <v>2001</v>
      </c>
      <c r="W17" s="26"/>
      <c r="X17" s="162"/>
      <c r="Y17" s="257"/>
      <c r="Z17" s="257"/>
      <c r="AA17" s="257"/>
      <c r="AB17" s="257"/>
      <c r="AC17" s="26"/>
      <c r="AD17" s="244"/>
      <c r="AE17" s="244"/>
      <c r="AF17" s="244"/>
      <c r="AG17" s="244"/>
      <c r="AH17" s="244"/>
      <c r="AI17" s="244"/>
      <c r="AJ17" s="244"/>
    </row>
    <row r="18" spans="1:36" s="251" customFormat="1" ht="15.6" customHeight="1" x14ac:dyDescent="0.25">
      <c r="A18" s="246"/>
      <c r="B18" s="26">
        <v>2002</v>
      </c>
      <c r="C18" s="26" t="s">
        <v>58</v>
      </c>
      <c r="D18" s="162" t="s">
        <v>127</v>
      </c>
      <c r="E18" s="76">
        <v>28</v>
      </c>
      <c r="F18" s="26">
        <v>0</v>
      </c>
      <c r="G18" s="26">
        <v>2</v>
      </c>
      <c r="H18" s="33">
        <v>0</v>
      </c>
      <c r="I18" s="26">
        <v>5</v>
      </c>
      <c r="J18" s="26">
        <v>13</v>
      </c>
      <c r="K18" s="33">
        <v>0.3846</v>
      </c>
      <c r="L18" s="26">
        <v>35</v>
      </c>
      <c r="M18" s="26">
        <v>61</v>
      </c>
      <c r="N18" s="33">
        <v>0.57369999999999999</v>
      </c>
      <c r="O18" s="26">
        <v>77</v>
      </c>
      <c r="P18" s="26">
        <v>159</v>
      </c>
      <c r="Q18" s="33">
        <v>0.48420000000000002</v>
      </c>
      <c r="R18" s="26">
        <v>117</v>
      </c>
      <c r="S18" s="252">
        <v>235</v>
      </c>
      <c r="T18" s="29">
        <v>0.49787234042553191</v>
      </c>
      <c r="U18" s="31"/>
      <c r="V18" s="26">
        <v>2002</v>
      </c>
      <c r="W18" s="26" t="s">
        <v>58</v>
      </c>
      <c r="X18" s="162" t="s">
        <v>127</v>
      </c>
      <c r="Y18" s="257"/>
      <c r="Z18" s="257"/>
      <c r="AA18" s="257"/>
      <c r="AB18" s="257" t="s">
        <v>74</v>
      </c>
      <c r="AC18" s="26"/>
      <c r="AD18" s="244"/>
      <c r="AE18" s="244"/>
      <c r="AF18" s="244"/>
      <c r="AG18" s="244"/>
      <c r="AH18" s="244"/>
      <c r="AI18" s="244"/>
      <c r="AJ18" s="244"/>
    </row>
    <row r="19" spans="1:36" s="251" customFormat="1" ht="15.6" customHeight="1" x14ac:dyDescent="0.25">
      <c r="A19" s="246"/>
      <c r="B19" s="17" t="s">
        <v>7</v>
      </c>
      <c r="C19" s="18"/>
      <c r="D19" s="16"/>
      <c r="E19" s="19">
        <f>SUM(E4:E18)</f>
        <v>330</v>
      </c>
      <c r="F19" s="19">
        <f>SUM(F4:F18)-24</f>
        <v>408</v>
      </c>
      <c r="G19" s="19">
        <f>SUM(G4:G18)</f>
        <v>615</v>
      </c>
      <c r="H19" s="253">
        <f>PRODUCT(F19/G19)</f>
        <v>0.6634146341463415</v>
      </c>
      <c r="I19" s="19">
        <f>SUM(I4:I18)-25</f>
        <v>514</v>
      </c>
      <c r="J19" s="19">
        <f>SUM(J4:J18)</f>
        <v>775</v>
      </c>
      <c r="K19" s="253">
        <f>PRODUCT(I19/J19)</f>
        <v>0.66322580645161289</v>
      </c>
      <c r="L19" s="19">
        <f>SUM(L4:L18)-26</f>
        <v>471</v>
      </c>
      <c r="M19" s="19">
        <f>SUM(M4:M18)</f>
        <v>673</v>
      </c>
      <c r="N19" s="253">
        <f>PRODUCT(L19/M19)</f>
        <v>0.69985141158989594</v>
      </c>
      <c r="O19" s="19">
        <f>SUM(O4:O18)-15</f>
        <v>358</v>
      </c>
      <c r="P19" s="19">
        <f>SUM(P4:P18)</f>
        <v>733</v>
      </c>
      <c r="Q19" s="253">
        <f>PRODUCT(O19/P19)</f>
        <v>0.48840381991814463</v>
      </c>
      <c r="R19" s="19">
        <f>SUM(R4:R18)</f>
        <v>1841</v>
      </c>
      <c r="S19" s="19">
        <f>SUM(S4:S18)</f>
        <v>2968</v>
      </c>
      <c r="T19" s="253">
        <f>PRODUCT(R19/S19)</f>
        <v>0.62028301886792447</v>
      </c>
      <c r="U19" s="31"/>
      <c r="V19" s="18"/>
      <c r="W19" s="15"/>
      <c r="X19" s="164"/>
      <c r="Y19" s="15"/>
      <c r="Z19" s="15"/>
      <c r="AA19" s="15"/>
      <c r="AB19" s="15"/>
      <c r="AC19" s="16"/>
      <c r="AD19" s="244"/>
      <c r="AE19" s="244"/>
      <c r="AF19" s="244"/>
      <c r="AG19" s="244"/>
      <c r="AH19" s="244"/>
      <c r="AI19" s="244"/>
      <c r="AJ19" s="244"/>
    </row>
    <row r="20" spans="1:36" s="251" customFormat="1" ht="15.6" customHeight="1" x14ac:dyDescent="0.25">
      <c r="A20" s="254"/>
      <c r="B20" s="244"/>
      <c r="C20" s="244"/>
      <c r="D20" s="244"/>
      <c r="E20" s="31"/>
      <c r="F20" s="244"/>
      <c r="G20" s="244"/>
      <c r="H20" s="255"/>
      <c r="I20" s="244"/>
      <c r="J20" s="244"/>
      <c r="K20" s="256"/>
      <c r="L20" s="244"/>
      <c r="M20" s="244"/>
      <c r="N20" s="244"/>
      <c r="O20" s="244"/>
      <c r="P20" s="244"/>
      <c r="Q20" s="244"/>
      <c r="R20" s="244"/>
      <c r="S20" s="244"/>
      <c r="T20" s="244"/>
      <c r="U20" s="31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</row>
    <row r="21" spans="1:36" ht="15.6" customHeight="1" x14ac:dyDescent="0.25">
      <c r="A21" s="246"/>
      <c r="B21" s="11" t="s">
        <v>428</v>
      </c>
      <c r="C21" s="12"/>
      <c r="D21" s="240"/>
      <c r="E21" s="12"/>
      <c r="F21" s="241"/>
      <c r="G21" s="71"/>
      <c r="H21" s="12"/>
      <c r="I21" s="241"/>
      <c r="J21" s="71"/>
      <c r="K21" s="12"/>
      <c r="L21" s="241"/>
      <c r="M21" s="71"/>
      <c r="N21" s="12"/>
      <c r="O21" s="241"/>
      <c r="P21" s="71"/>
      <c r="Q21" s="12"/>
      <c r="R21" s="241"/>
      <c r="S21" s="71"/>
      <c r="T21" s="28"/>
      <c r="U21" s="244"/>
      <c r="V21" s="11" t="s">
        <v>432</v>
      </c>
      <c r="W21" s="12"/>
      <c r="X21" s="240"/>
      <c r="Y21" s="71"/>
      <c r="Z21" s="71"/>
      <c r="AA21" s="71"/>
      <c r="AB21" s="71"/>
      <c r="AC21" s="132"/>
      <c r="AD21" s="244"/>
      <c r="AE21" s="244"/>
      <c r="AF21" s="244"/>
      <c r="AG21" s="244"/>
      <c r="AH21" s="244"/>
      <c r="AI21" s="244"/>
      <c r="AJ21" s="244"/>
    </row>
    <row r="22" spans="1:36" s="251" customFormat="1" ht="15.6" customHeight="1" x14ac:dyDescent="0.25">
      <c r="A22" s="246"/>
      <c r="B22" s="18"/>
      <c r="C22" s="15"/>
      <c r="D22" s="247"/>
      <c r="E22" s="219"/>
      <c r="F22" s="248"/>
      <c r="G22" s="219" t="s">
        <v>17</v>
      </c>
      <c r="H22" s="249"/>
      <c r="I22" s="248"/>
      <c r="J22" s="219" t="s">
        <v>18</v>
      </c>
      <c r="K22" s="250"/>
      <c r="L22" s="248"/>
      <c r="M22" s="219" t="s">
        <v>19</v>
      </c>
      <c r="N22" s="220"/>
      <c r="O22" s="248"/>
      <c r="P22" s="219" t="s">
        <v>20</v>
      </c>
      <c r="Q22" s="220"/>
      <c r="R22" s="248"/>
      <c r="S22" s="219" t="s">
        <v>7</v>
      </c>
      <c r="T22" s="220"/>
      <c r="U22" s="31"/>
      <c r="V22" s="18"/>
      <c r="W22" s="15"/>
      <c r="X22" s="164"/>
      <c r="Y22" s="15"/>
      <c r="Z22" s="15"/>
      <c r="AA22" s="15"/>
      <c r="AB22" s="15"/>
      <c r="AC22" s="16"/>
      <c r="AD22" s="244"/>
      <c r="AE22" s="244"/>
      <c r="AF22" s="244"/>
      <c r="AG22" s="244"/>
      <c r="AH22" s="244"/>
      <c r="AI22" s="244"/>
      <c r="AJ22" s="244"/>
    </row>
    <row r="23" spans="1:36" ht="15.6" customHeight="1" x14ac:dyDescent="0.25">
      <c r="A23" s="246"/>
      <c r="B23" s="18" t="s">
        <v>0</v>
      </c>
      <c r="C23" s="15" t="s">
        <v>4</v>
      </c>
      <c r="D23" s="247" t="s">
        <v>1</v>
      </c>
      <c r="E23" s="15" t="s">
        <v>3</v>
      </c>
      <c r="F23" s="18" t="s">
        <v>16</v>
      </c>
      <c r="G23" s="15" t="s">
        <v>426</v>
      </c>
      <c r="H23" s="102" t="s">
        <v>427</v>
      </c>
      <c r="I23" s="18" t="s">
        <v>16</v>
      </c>
      <c r="J23" s="15" t="s">
        <v>426</v>
      </c>
      <c r="K23" s="102" t="s">
        <v>427</v>
      </c>
      <c r="L23" s="18" t="s">
        <v>16</v>
      </c>
      <c r="M23" s="15" t="s">
        <v>426</v>
      </c>
      <c r="N23" s="102" t="s">
        <v>427</v>
      </c>
      <c r="O23" s="18" t="s">
        <v>16</v>
      </c>
      <c r="P23" s="15" t="s">
        <v>426</v>
      </c>
      <c r="Q23" s="102" t="s">
        <v>427</v>
      </c>
      <c r="R23" s="18" t="s">
        <v>16</v>
      </c>
      <c r="S23" s="15" t="s">
        <v>426</v>
      </c>
      <c r="T23" s="102" t="s">
        <v>427</v>
      </c>
      <c r="U23" s="31"/>
      <c r="V23" s="18" t="s">
        <v>0</v>
      </c>
      <c r="W23" s="15" t="s">
        <v>4</v>
      </c>
      <c r="X23" s="247" t="s">
        <v>1</v>
      </c>
      <c r="Y23" s="18" t="s">
        <v>17</v>
      </c>
      <c r="Z23" s="15" t="s">
        <v>18</v>
      </c>
      <c r="AA23" s="15" t="s">
        <v>19</v>
      </c>
      <c r="AB23" s="15" t="s">
        <v>20</v>
      </c>
      <c r="AC23" s="16" t="s">
        <v>16</v>
      </c>
      <c r="AD23" s="244"/>
      <c r="AE23" s="244"/>
      <c r="AF23" s="244"/>
      <c r="AG23" s="244"/>
      <c r="AH23" s="244"/>
      <c r="AI23" s="244"/>
      <c r="AJ23" s="244"/>
    </row>
    <row r="24" spans="1:36" ht="15.6" customHeight="1" x14ac:dyDescent="0.25">
      <c r="A24" s="246"/>
      <c r="B24" s="26">
        <v>1988</v>
      </c>
      <c r="C24" s="26" t="s">
        <v>81</v>
      </c>
      <c r="D24" s="162" t="s">
        <v>90</v>
      </c>
      <c r="E24" s="76">
        <v>3</v>
      </c>
      <c r="F24" s="26">
        <v>6</v>
      </c>
      <c r="G24" s="26">
        <v>13</v>
      </c>
      <c r="H24" s="29">
        <v>0.46153846153846156</v>
      </c>
      <c r="I24" s="26">
        <v>4</v>
      </c>
      <c r="J24" s="26">
        <v>9</v>
      </c>
      <c r="K24" s="29">
        <v>0.44444444444444442</v>
      </c>
      <c r="L24" s="26">
        <v>3</v>
      </c>
      <c r="M24" s="26">
        <v>4</v>
      </c>
      <c r="N24" s="29">
        <v>0.75</v>
      </c>
      <c r="O24" s="26">
        <v>0</v>
      </c>
      <c r="P24" s="26">
        <v>1</v>
      </c>
      <c r="Q24" s="29">
        <v>0</v>
      </c>
      <c r="R24" s="26">
        <v>13</v>
      </c>
      <c r="S24" s="26">
        <v>27</v>
      </c>
      <c r="T24" s="29">
        <v>0.48148148148148145</v>
      </c>
      <c r="U24" s="244"/>
      <c r="V24" s="26">
        <v>1988</v>
      </c>
      <c r="W24" s="26" t="s">
        <v>81</v>
      </c>
      <c r="X24" s="162" t="s">
        <v>90</v>
      </c>
      <c r="Y24" s="257" t="s">
        <v>277</v>
      </c>
      <c r="Z24" s="257"/>
      <c r="AA24" s="257"/>
      <c r="AB24" s="257"/>
      <c r="AC24" s="26"/>
      <c r="AD24" s="244"/>
      <c r="AE24" s="244"/>
      <c r="AF24" s="244"/>
      <c r="AG24" s="244"/>
      <c r="AH24" s="244"/>
      <c r="AI24" s="244"/>
      <c r="AJ24" s="244"/>
    </row>
    <row r="25" spans="1:36" ht="15.6" customHeight="1" x14ac:dyDescent="0.25">
      <c r="A25" s="246"/>
      <c r="B25" s="26">
        <v>1989</v>
      </c>
      <c r="C25" s="26" t="s">
        <v>75</v>
      </c>
      <c r="D25" s="162" t="s">
        <v>90</v>
      </c>
      <c r="E25" s="76">
        <v>6</v>
      </c>
      <c r="F25" s="26">
        <v>6</v>
      </c>
      <c r="G25" s="26">
        <v>15</v>
      </c>
      <c r="H25" s="29">
        <v>0.4</v>
      </c>
      <c r="I25" s="26">
        <v>6</v>
      </c>
      <c r="J25" s="26">
        <v>11</v>
      </c>
      <c r="K25" s="29">
        <v>0.54545454545454541</v>
      </c>
      <c r="L25" s="26">
        <v>3</v>
      </c>
      <c r="M25" s="26">
        <v>7</v>
      </c>
      <c r="N25" s="29">
        <v>0.42857142857142855</v>
      </c>
      <c r="O25" s="26">
        <v>10</v>
      </c>
      <c r="P25" s="26">
        <v>20</v>
      </c>
      <c r="Q25" s="29">
        <v>0.5</v>
      </c>
      <c r="R25" s="26">
        <v>25</v>
      </c>
      <c r="S25" s="26">
        <v>53</v>
      </c>
      <c r="T25" s="29">
        <v>0.47169811320754718</v>
      </c>
      <c r="U25" s="244"/>
      <c r="V25" s="26">
        <v>1989</v>
      </c>
      <c r="W25" s="26" t="s">
        <v>75</v>
      </c>
      <c r="X25" s="162" t="s">
        <v>90</v>
      </c>
      <c r="Y25" s="257" t="s">
        <v>217</v>
      </c>
      <c r="Z25" s="257" t="s">
        <v>221</v>
      </c>
      <c r="AA25" s="257"/>
      <c r="AB25" s="257" t="s">
        <v>58</v>
      </c>
      <c r="AC25" s="26" t="s">
        <v>276</v>
      </c>
      <c r="AD25" s="244"/>
      <c r="AE25" s="244"/>
      <c r="AF25" s="244"/>
      <c r="AG25" s="244"/>
      <c r="AH25" s="244"/>
      <c r="AI25" s="244"/>
      <c r="AJ25" s="244"/>
    </row>
    <row r="26" spans="1:36" ht="15.6" customHeight="1" x14ac:dyDescent="0.25">
      <c r="A26" s="246"/>
      <c r="B26" s="26">
        <v>1990</v>
      </c>
      <c r="C26" s="26" t="s">
        <v>75</v>
      </c>
      <c r="D26" s="162" t="s">
        <v>90</v>
      </c>
      <c r="E26" s="76">
        <v>7</v>
      </c>
      <c r="F26" s="26">
        <v>11</v>
      </c>
      <c r="G26" s="26">
        <v>18</v>
      </c>
      <c r="H26" s="29">
        <v>0.61111111111111116</v>
      </c>
      <c r="I26" s="26">
        <v>15</v>
      </c>
      <c r="J26" s="26">
        <v>23</v>
      </c>
      <c r="K26" s="29">
        <v>0.65217391304347827</v>
      </c>
      <c r="L26" s="26">
        <v>6</v>
      </c>
      <c r="M26" s="26">
        <v>11</v>
      </c>
      <c r="N26" s="29">
        <v>0.54545454545454541</v>
      </c>
      <c r="O26" s="26">
        <v>7</v>
      </c>
      <c r="P26" s="26">
        <v>10</v>
      </c>
      <c r="Q26" s="29">
        <v>0.7</v>
      </c>
      <c r="R26" s="26">
        <v>39</v>
      </c>
      <c r="S26" s="26">
        <v>62</v>
      </c>
      <c r="T26" s="29">
        <v>0.62903225806451613</v>
      </c>
      <c r="U26" s="244"/>
      <c r="V26" s="26">
        <v>1990</v>
      </c>
      <c r="W26" s="26" t="s">
        <v>75</v>
      </c>
      <c r="X26" s="162" t="s">
        <v>90</v>
      </c>
      <c r="Y26" s="257" t="s">
        <v>80</v>
      </c>
      <c r="Z26" s="257" t="s">
        <v>58</v>
      </c>
      <c r="AA26" s="257" t="s">
        <v>277</v>
      </c>
      <c r="AB26" s="257" t="s">
        <v>77</v>
      </c>
      <c r="AC26" s="26" t="s">
        <v>79</v>
      </c>
      <c r="AD26" s="244"/>
      <c r="AE26" s="244"/>
      <c r="AF26" s="244"/>
      <c r="AG26" s="244"/>
      <c r="AH26" s="244"/>
      <c r="AI26" s="244"/>
      <c r="AJ26" s="244"/>
    </row>
    <row r="27" spans="1:36" ht="15.6" customHeight="1" x14ac:dyDescent="0.25">
      <c r="A27" s="246"/>
      <c r="B27" s="26">
        <v>1991</v>
      </c>
      <c r="C27" s="26" t="s">
        <v>74</v>
      </c>
      <c r="D27" s="162" t="s">
        <v>90</v>
      </c>
      <c r="E27" s="76">
        <v>6</v>
      </c>
      <c r="F27" s="26">
        <v>10</v>
      </c>
      <c r="G27" s="26">
        <v>20</v>
      </c>
      <c r="H27" s="29">
        <v>0.5</v>
      </c>
      <c r="I27" s="26">
        <v>21</v>
      </c>
      <c r="J27" s="26">
        <v>33</v>
      </c>
      <c r="K27" s="29">
        <v>0.63636363636363635</v>
      </c>
      <c r="L27" s="26">
        <v>8</v>
      </c>
      <c r="M27" s="26">
        <v>11</v>
      </c>
      <c r="N27" s="29">
        <v>0.72727272727272729</v>
      </c>
      <c r="O27" s="26">
        <v>8</v>
      </c>
      <c r="P27" s="26">
        <v>9</v>
      </c>
      <c r="Q27" s="29">
        <v>0.88888888888888884</v>
      </c>
      <c r="R27" s="26">
        <v>47</v>
      </c>
      <c r="S27" s="26">
        <v>73</v>
      </c>
      <c r="T27" s="29">
        <v>0.64383561643835618</v>
      </c>
      <c r="U27" s="244"/>
      <c r="V27" s="26">
        <v>1991</v>
      </c>
      <c r="W27" s="26" t="s">
        <v>74</v>
      </c>
      <c r="X27" s="162" t="s">
        <v>90</v>
      </c>
      <c r="Y27" s="257" t="s">
        <v>220</v>
      </c>
      <c r="Z27" s="257" t="s">
        <v>75</v>
      </c>
      <c r="AA27" s="257" t="s">
        <v>218</v>
      </c>
      <c r="AB27" s="257" t="s">
        <v>77</v>
      </c>
      <c r="AC27" s="26" t="s">
        <v>75</v>
      </c>
      <c r="AD27" s="244"/>
      <c r="AE27" s="244"/>
      <c r="AF27" s="244"/>
      <c r="AG27" s="244"/>
      <c r="AH27" s="244"/>
      <c r="AI27" s="244"/>
      <c r="AJ27" s="244"/>
    </row>
    <row r="28" spans="1:36" ht="15.6" customHeight="1" x14ac:dyDescent="0.25">
      <c r="A28" s="246"/>
      <c r="B28" s="26">
        <v>1992</v>
      </c>
      <c r="C28" s="26" t="s">
        <v>73</v>
      </c>
      <c r="D28" s="162" t="s">
        <v>90</v>
      </c>
      <c r="E28" s="76">
        <v>3</v>
      </c>
      <c r="F28" s="26">
        <v>8</v>
      </c>
      <c r="G28" s="26">
        <v>11</v>
      </c>
      <c r="H28" s="29">
        <v>0.72727272727272729</v>
      </c>
      <c r="I28" s="26">
        <v>5</v>
      </c>
      <c r="J28" s="26">
        <v>13</v>
      </c>
      <c r="K28" s="29">
        <v>0.38461538461538464</v>
      </c>
      <c r="L28" s="26">
        <v>2</v>
      </c>
      <c r="M28" s="26">
        <v>2</v>
      </c>
      <c r="N28" s="29">
        <v>1</v>
      </c>
      <c r="O28" s="26">
        <v>0</v>
      </c>
      <c r="P28" s="26">
        <v>2</v>
      </c>
      <c r="Q28" s="29">
        <v>0</v>
      </c>
      <c r="R28" s="26">
        <v>15</v>
      </c>
      <c r="S28" s="26">
        <v>28</v>
      </c>
      <c r="T28" s="29">
        <v>0.5357142857142857</v>
      </c>
      <c r="U28" s="244"/>
      <c r="V28" s="26">
        <v>1992</v>
      </c>
      <c r="W28" s="26" t="s">
        <v>73</v>
      </c>
      <c r="X28" s="162" t="s">
        <v>90</v>
      </c>
      <c r="Y28" s="257" t="s">
        <v>222</v>
      </c>
      <c r="Z28" s="257" t="s">
        <v>314</v>
      </c>
      <c r="AA28" s="257"/>
      <c r="AB28" s="257"/>
      <c r="AC28" s="26"/>
      <c r="AD28" s="244"/>
      <c r="AE28" s="244"/>
      <c r="AF28" s="244"/>
      <c r="AG28" s="244"/>
      <c r="AH28" s="244"/>
      <c r="AI28" s="244"/>
      <c r="AJ28" s="244"/>
    </row>
    <row r="29" spans="1:36" ht="15.6" customHeight="1" x14ac:dyDescent="0.25">
      <c r="A29" s="246"/>
      <c r="B29" s="26">
        <v>1993</v>
      </c>
      <c r="C29" s="26" t="s">
        <v>75</v>
      </c>
      <c r="D29" s="162" t="s">
        <v>90</v>
      </c>
      <c r="E29" s="76">
        <v>8</v>
      </c>
      <c r="F29" s="26">
        <v>14</v>
      </c>
      <c r="G29" s="26">
        <v>23</v>
      </c>
      <c r="H29" s="29">
        <v>0.60869565217391308</v>
      </c>
      <c r="I29" s="26">
        <v>29</v>
      </c>
      <c r="J29" s="26">
        <v>39</v>
      </c>
      <c r="K29" s="29">
        <v>0.74358974358974361</v>
      </c>
      <c r="L29" s="26">
        <v>11</v>
      </c>
      <c r="M29" s="26">
        <v>14</v>
      </c>
      <c r="N29" s="29">
        <v>0.7857142857142857</v>
      </c>
      <c r="O29" s="26">
        <v>4</v>
      </c>
      <c r="P29" s="26">
        <v>6</v>
      </c>
      <c r="Q29" s="29">
        <v>0.66666666666666663</v>
      </c>
      <c r="R29" s="26">
        <v>58</v>
      </c>
      <c r="S29" s="26">
        <v>82</v>
      </c>
      <c r="T29" s="29">
        <v>0.70731707317073167</v>
      </c>
      <c r="U29" s="244"/>
      <c r="V29" s="26">
        <v>1993</v>
      </c>
      <c r="W29" s="26" t="s">
        <v>75</v>
      </c>
      <c r="X29" s="162" t="s">
        <v>90</v>
      </c>
      <c r="Y29" s="257" t="s">
        <v>322</v>
      </c>
      <c r="Z29" s="257" t="s">
        <v>75</v>
      </c>
      <c r="AA29" s="257" t="s">
        <v>266</v>
      </c>
      <c r="AB29" s="257" t="s">
        <v>313</v>
      </c>
      <c r="AC29" s="26" t="s">
        <v>78</v>
      </c>
      <c r="AD29" s="244"/>
      <c r="AE29" s="244"/>
      <c r="AF29" s="244"/>
      <c r="AG29" s="244"/>
      <c r="AH29" s="244"/>
      <c r="AI29" s="244"/>
      <c r="AJ29" s="244"/>
    </row>
    <row r="30" spans="1:36" ht="15.6" customHeight="1" x14ac:dyDescent="0.25">
      <c r="A30" s="246"/>
      <c r="B30" s="26">
        <v>1994</v>
      </c>
      <c r="C30" s="26" t="s">
        <v>74</v>
      </c>
      <c r="D30" s="162" t="s">
        <v>111</v>
      </c>
      <c r="E30" s="76">
        <v>4</v>
      </c>
      <c r="F30" s="26">
        <v>8</v>
      </c>
      <c r="G30" s="26">
        <v>12</v>
      </c>
      <c r="H30" s="29">
        <v>0.66666666666666663</v>
      </c>
      <c r="I30" s="26">
        <v>7</v>
      </c>
      <c r="J30" s="26">
        <v>12</v>
      </c>
      <c r="K30" s="29">
        <v>0.58333333333333337</v>
      </c>
      <c r="L30" s="26">
        <v>7</v>
      </c>
      <c r="M30" s="26">
        <v>12</v>
      </c>
      <c r="N30" s="29">
        <v>0.58333333333333337</v>
      </c>
      <c r="O30" s="26">
        <v>12</v>
      </c>
      <c r="P30" s="26">
        <v>15</v>
      </c>
      <c r="Q30" s="29">
        <v>0.8</v>
      </c>
      <c r="R30" s="26">
        <v>34</v>
      </c>
      <c r="S30" s="26">
        <v>51</v>
      </c>
      <c r="T30" s="29">
        <v>0.66666666666666663</v>
      </c>
      <c r="U30" s="244"/>
      <c r="V30" s="26">
        <v>1994</v>
      </c>
      <c r="W30" s="26" t="s">
        <v>74</v>
      </c>
      <c r="X30" s="162" t="s">
        <v>111</v>
      </c>
      <c r="Y30" s="257" t="s">
        <v>80</v>
      </c>
      <c r="Z30" s="257" t="s">
        <v>76</v>
      </c>
      <c r="AA30" s="257" t="s">
        <v>81</v>
      </c>
      <c r="AB30" s="257" t="s">
        <v>74</v>
      </c>
      <c r="AC30" s="26" t="s">
        <v>75</v>
      </c>
      <c r="AD30" s="244"/>
      <c r="AE30" s="244"/>
      <c r="AF30" s="244"/>
      <c r="AG30" s="244"/>
      <c r="AH30" s="244"/>
      <c r="AI30" s="244"/>
      <c r="AJ30" s="244"/>
    </row>
    <row r="31" spans="1:36" ht="15.6" customHeight="1" x14ac:dyDescent="0.25">
      <c r="A31" s="246"/>
      <c r="B31" s="26">
        <v>1995</v>
      </c>
      <c r="C31" s="26" t="s">
        <v>75</v>
      </c>
      <c r="D31" s="162" t="s">
        <v>111</v>
      </c>
      <c r="E31" s="76">
        <v>10</v>
      </c>
      <c r="F31" s="26">
        <v>15</v>
      </c>
      <c r="G31" s="26">
        <v>23</v>
      </c>
      <c r="H31" s="29">
        <v>0.65217391304347827</v>
      </c>
      <c r="I31" s="26">
        <v>13</v>
      </c>
      <c r="J31" s="26">
        <v>22</v>
      </c>
      <c r="K31" s="29">
        <v>0.59090909090909094</v>
      </c>
      <c r="L31" s="26">
        <v>15</v>
      </c>
      <c r="M31" s="26">
        <v>20</v>
      </c>
      <c r="N31" s="29">
        <v>0.75</v>
      </c>
      <c r="O31" s="26">
        <v>10</v>
      </c>
      <c r="P31" s="26">
        <v>20</v>
      </c>
      <c r="Q31" s="29">
        <v>0.5</v>
      </c>
      <c r="R31" s="26">
        <v>53</v>
      </c>
      <c r="S31" s="26">
        <v>85</v>
      </c>
      <c r="T31" s="29">
        <v>0.62352941176470589</v>
      </c>
      <c r="U31" s="244"/>
      <c r="V31" s="26">
        <v>1995</v>
      </c>
      <c r="W31" s="26" t="s">
        <v>75</v>
      </c>
      <c r="X31" s="162" t="s">
        <v>111</v>
      </c>
      <c r="Y31" s="257" t="s">
        <v>80</v>
      </c>
      <c r="Z31" s="257" t="s">
        <v>79</v>
      </c>
      <c r="AA31" s="257" t="s">
        <v>77</v>
      </c>
      <c r="AB31" s="257" t="s">
        <v>73</v>
      </c>
      <c r="AC31" s="26" t="s">
        <v>77</v>
      </c>
      <c r="AD31" s="244"/>
      <c r="AE31" s="244"/>
      <c r="AF31" s="244"/>
      <c r="AG31" s="244"/>
      <c r="AH31" s="244"/>
      <c r="AI31" s="244"/>
      <c r="AJ31" s="244"/>
    </row>
    <row r="32" spans="1:36" s="259" customFormat="1" ht="15.6" customHeight="1" x14ac:dyDescent="0.25">
      <c r="A32" s="258"/>
      <c r="B32" s="26">
        <v>1996</v>
      </c>
      <c r="C32" s="26" t="s">
        <v>81</v>
      </c>
      <c r="D32" s="162" t="s">
        <v>111</v>
      </c>
      <c r="E32" s="76">
        <v>4</v>
      </c>
      <c r="F32" s="26">
        <v>6</v>
      </c>
      <c r="G32" s="26">
        <v>7</v>
      </c>
      <c r="H32" s="29">
        <v>0.8571428571428571</v>
      </c>
      <c r="I32" s="26">
        <v>5</v>
      </c>
      <c r="J32" s="26">
        <v>15</v>
      </c>
      <c r="K32" s="29">
        <v>0.33333333333333331</v>
      </c>
      <c r="L32" s="26">
        <v>7</v>
      </c>
      <c r="M32" s="26">
        <v>11</v>
      </c>
      <c r="N32" s="29">
        <v>0.63636363636363635</v>
      </c>
      <c r="O32" s="26">
        <v>8</v>
      </c>
      <c r="P32" s="26">
        <v>10</v>
      </c>
      <c r="Q32" s="29">
        <v>0.8</v>
      </c>
      <c r="R32" s="26">
        <v>26</v>
      </c>
      <c r="S32" s="26">
        <v>43</v>
      </c>
      <c r="T32" s="29">
        <v>0.60465116279069764</v>
      </c>
      <c r="U32" s="244"/>
      <c r="V32" s="26">
        <v>1996</v>
      </c>
      <c r="W32" s="26" t="s">
        <v>81</v>
      </c>
      <c r="X32" s="162" t="s">
        <v>111</v>
      </c>
      <c r="Y32" s="257"/>
      <c r="Z32" s="257"/>
      <c r="AA32" s="257" t="s">
        <v>337</v>
      </c>
      <c r="AB32" s="257" t="s">
        <v>322</v>
      </c>
      <c r="AC32" s="26"/>
      <c r="AD32" s="244"/>
      <c r="AE32" s="244"/>
      <c r="AF32" s="244"/>
      <c r="AG32" s="244"/>
      <c r="AH32" s="244"/>
      <c r="AI32" s="244"/>
      <c r="AJ32" s="244"/>
    </row>
    <row r="33" spans="1:36" ht="15.6" customHeight="1" x14ac:dyDescent="0.25">
      <c r="A33" s="246"/>
      <c r="B33" s="26">
        <v>1997</v>
      </c>
      <c r="C33" s="26" t="s">
        <v>81</v>
      </c>
      <c r="D33" s="162" t="s">
        <v>111</v>
      </c>
      <c r="E33" s="76">
        <v>5</v>
      </c>
      <c r="F33" s="26">
        <v>6</v>
      </c>
      <c r="G33" s="26">
        <v>11</v>
      </c>
      <c r="H33" s="29">
        <v>0.54545454545454541</v>
      </c>
      <c r="I33" s="26">
        <v>2</v>
      </c>
      <c r="J33" s="26">
        <v>6</v>
      </c>
      <c r="K33" s="29">
        <v>0.33333333333333331</v>
      </c>
      <c r="L33" s="26">
        <v>7</v>
      </c>
      <c r="M33" s="26">
        <v>10</v>
      </c>
      <c r="N33" s="29">
        <v>0.7</v>
      </c>
      <c r="O33" s="26">
        <v>3</v>
      </c>
      <c r="P33" s="26">
        <v>11</v>
      </c>
      <c r="Q33" s="29">
        <v>0.27272727272727271</v>
      </c>
      <c r="R33" s="26">
        <v>18</v>
      </c>
      <c r="S33" s="26">
        <v>38</v>
      </c>
      <c r="T33" s="29">
        <v>0.47368421052631576</v>
      </c>
      <c r="U33" s="244"/>
      <c r="V33" s="26">
        <v>1997</v>
      </c>
      <c r="W33" s="26" t="s">
        <v>81</v>
      </c>
      <c r="X33" s="162" t="s">
        <v>111</v>
      </c>
      <c r="Y33" s="257"/>
      <c r="Z33" s="257"/>
      <c r="AA33" s="257" t="s">
        <v>277</v>
      </c>
      <c r="AB33" s="257" t="s">
        <v>228</v>
      </c>
      <c r="AC33" s="26"/>
      <c r="AD33" s="244"/>
      <c r="AE33" s="244"/>
      <c r="AF33" s="244"/>
      <c r="AG33" s="244"/>
      <c r="AH33" s="244"/>
      <c r="AI33" s="244"/>
      <c r="AJ33" s="244"/>
    </row>
    <row r="34" spans="1:36" ht="15.6" customHeight="1" x14ac:dyDescent="0.25">
      <c r="A34" s="246"/>
      <c r="B34" s="26">
        <v>1998</v>
      </c>
      <c r="C34" s="26" t="s">
        <v>74</v>
      </c>
      <c r="D34" s="162" t="s">
        <v>111</v>
      </c>
      <c r="E34" s="76">
        <v>10</v>
      </c>
      <c r="F34" s="26">
        <v>3</v>
      </c>
      <c r="G34" s="26">
        <v>8</v>
      </c>
      <c r="H34" s="29">
        <v>0.375</v>
      </c>
      <c r="I34" s="26">
        <v>5</v>
      </c>
      <c r="J34" s="26">
        <v>14</v>
      </c>
      <c r="K34" s="29">
        <v>0.35714285714285715</v>
      </c>
      <c r="L34" s="26">
        <v>15</v>
      </c>
      <c r="M34" s="26">
        <v>23</v>
      </c>
      <c r="N34" s="29">
        <v>0.65217391304347827</v>
      </c>
      <c r="O34" s="26">
        <v>26</v>
      </c>
      <c r="P34" s="26">
        <v>38</v>
      </c>
      <c r="Q34" s="29">
        <v>0.68421052631578949</v>
      </c>
      <c r="R34" s="26">
        <v>49</v>
      </c>
      <c r="S34" s="26">
        <v>83</v>
      </c>
      <c r="T34" s="29">
        <v>0.59036144578313254</v>
      </c>
      <c r="U34" s="244"/>
      <c r="V34" s="26">
        <v>1998</v>
      </c>
      <c r="W34" s="26" t="s">
        <v>74</v>
      </c>
      <c r="X34" s="162" t="s">
        <v>111</v>
      </c>
      <c r="Y34" s="257"/>
      <c r="Z34" s="257"/>
      <c r="AA34" s="257" t="s">
        <v>77</v>
      </c>
      <c r="AB34" s="257" t="s">
        <v>74</v>
      </c>
      <c r="AC34" s="26" t="s">
        <v>79</v>
      </c>
      <c r="AD34" s="244"/>
      <c r="AE34" s="244"/>
      <c r="AF34" s="244"/>
      <c r="AG34" s="244"/>
      <c r="AH34" s="244"/>
      <c r="AI34" s="244"/>
      <c r="AJ34" s="244"/>
    </row>
    <row r="35" spans="1:36" ht="15.6" customHeight="1" x14ac:dyDescent="0.25">
      <c r="A35" s="246"/>
      <c r="B35" s="26">
        <v>1999</v>
      </c>
      <c r="C35" s="26" t="s">
        <v>77</v>
      </c>
      <c r="D35" s="162" t="s">
        <v>111</v>
      </c>
      <c r="E35" s="76">
        <v>3</v>
      </c>
      <c r="F35" s="26">
        <v>0</v>
      </c>
      <c r="G35" s="26">
        <v>3</v>
      </c>
      <c r="H35" s="29">
        <v>0</v>
      </c>
      <c r="I35" s="26">
        <v>1</v>
      </c>
      <c r="J35" s="26">
        <v>3</v>
      </c>
      <c r="K35" s="29">
        <v>0.33329999999999999</v>
      </c>
      <c r="L35" s="26">
        <v>5</v>
      </c>
      <c r="M35" s="26">
        <v>5</v>
      </c>
      <c r="N35" s="29">
        <v>1</v>
      </c>
      <c r="O35" s="26">
        <v>4</v>
      </c>
      <c r="P35" s="26">
        <v>12</v>
      </c>
      <c r="Q35" s="29">
        <v>0.33329999999999999</v>
      </c>
      <c r="R35" s="26">
        <v>10</v>
      </c>
      <c r="S35" s="252">
        <v>23</v>
      </c>
      <c r="T35" s="29">
        <v>0.43469999999999998</v>
      </c>
      <c r="U35" s="244"/>
      <c r="V35" s="26">
        <v>1999</v>
      </c>
      <c r="W35" s="26" t="s">
        <v>77</v>
      </c>
      <c r="X35" s="162" t="s">
        <v>111</v>
      </c>
      <c r="Y35" s="257"/>
      <c r="Z35" s="257"/>
      <c r="AA35" s="257"/>
      <c r="AB35" s="257" t="s">
        <v>217</v>
      </c>
      <c r="AC35" s="26"/>
      <c r="AD35" s="244"/>
      <c r="AE35" s="244"/>
      <c r="AF35" s="244"/>
      <c r="AG35" s="244"/>
      <c r="AH35" s="244"/>
      <c r="AI35" s="244"/>
      <c r="AJ35" s="244"/>
    </row>
    <row r="36" spans="1:36" ht="15.6" customHeight="1" x14ac:dyDescent="0.25">
      <c r="A36" s="246"/>
      <c r="B36" s="26">
        <v>2000</v>
      </c>
      <c r="C36" s="26"/>
      <c r="D36" s="162"/>
      <c r="E36" s="76"/>
      <c r="F36" s="26"/>
      <c r="G36" s="26"/>
      <c r="H36" s="29"/>
      <c r="I36" s="26"/>
      <c r="J36" s="26"/>
      <c r="K36" s="29"/>
      <c r="L36" s="26"/>
      <c r="M36" s="26"/>
      <c r="N36" s="29"/>
      <c r="O36" s="26"/>
      <c r="P36" s="26"/>
      <c r="Q36" s="29"/>
      <c r="R36" s="26"/>
      <c r="S36" s="26"/>
      <c r="T36" s="29"/>
      <c r="U36" s="244"/>
      <c r="V36" s="26">
        <v>2000</v>
      </c>
      <c r="W36" s="26"/>
      <c r="X36" s="162"/>
      <c r="Y36" s="257"/>
      <c r="Z36" s="257"/>
      <c r="AA36" s="257"/>
      <c r="AB36" s="257"/>
      <c r="AC36" s="26"/>
      <c r="AD36" s="244"/>
      <c r="AE36" s="244"/>
      <c r="AF36" s="244"/>
      <c r="AG36" s="244"/>
      <c r="AH36" s="244"/>
      <c r="AI36" s="244"/>
      <c r="AJ36" s="244"/>
    </row>
    <row r="37" spans="1:36" ht="15.6" customHeight="1" x14ac:dyDescent="0.25">
      <c r="A37" s="246"/>
      <c r="B37" s="26">
        <v>2001</v>
      </c>
      <c r="C37" s="26"/>
      <c r="D37" s="162"/>
      <c r="E37" s="76"/>
      <c r="F37" s="26"/>
      <c r="G37" s="26"/>
      <c r="H37" s="29"/>
      <c r="I37" s="26"/>
      <c r="J37" s="26"/>
      <c r="K37" s="29"/>
      <c r="L37" s="26"/>
      <c r="M37" s="26"/>
      <c r="N37" s="29"/>
      <c r="O37" s="26"/>
      <c r="P37" s="26"/>
      <c r="Q37" s="29"/>
      <c r="R37" s="26"/>
      <c r="S37" s="26"/>
      <c r="T37" s="29"/>
      <c r="U37" s="244"/>
      <c r="V37" s="26">
        <v>2001</v>
      </c>
      <c r="W37" s="26"/>
      <c r="X37" s="162"/>
      <c r="Y37" s="257"/>
      <c r="Z37" s="257"/>
      <c r="AA37" s="257"/>
      <c r="AB37" s="257"/>
      <c r="AC37" s="26"/>
      <c r="AD37" s="244"/>
      <c r="AE37" s="244"/>
      <c r="AF37" s="244"/>
      <c r="AG37" s="244"/>
      <c r="AH37" s="244"/>
      <c r="AI37" s="244"/>
      <c r="AJ37" s="244"/>
    </row>
    <row r="38" spans="1:36" ht="15.6" customHeight="1" x14ac:dyDescent="0.25">
      <c r="A38" s="246"/>
      <c r="B38" s="26">
        <v>2002</v>
      </c>
      <c r="C38" s="26" t="s">
        <v>58</v>
      </c>
      <c r="D38" s="162" t="s">
        <v>127</v>
      </c>
      <c r="E38" s="76">
        <v>11</v>
      </c>
      <c r="F38" s="26">
        <v>1</v>
      </c>
      <c r="G38" s="26">
        <v>3</v>
      </c>
      <c r="H38" s="29">
        <v>0.33329999999999999</v>
      </c>
      <c r="I38" s="26">
        <v>4</v>
      </c>
      <c r="J38" s="26">
        <v>11</v>
      </c>
      <c r="K38" s="29">
        <v>0.36359999999999998</v>
      </c>
      <c r="L38" s="26">
        <v>8</v>
      </c>
      <c r="M38" s="26">
        <v>23</v>
      </c>
      <c r="N38" s="29">
        <v>0.3478</v>
      </c>
      <c r="O38" s="26">
        <v>26</v>
      </c>
      <c r="P38" s="26">
        <v>53</v>
      </c>
      <c r="Q38" s="29">
        <v>0.49049999999999999</v>
      </c>
      <c r="R38" s="26">
        <v>39</v>
      </c>
      <c r="S38" s="252">
        <v>90</v>
      </c>
      <c r="T38" s="33">
        <v>0.43330000000000002</v>
      </c>
      <c r="U38" s="244"/>
      <c r="V38" s="26">
        <v>2002</v>
      </c>
      <c r="W38" s="26" t="s">
        <v>58</v>
      </c>
      <c r="X38" s="162" t="s">
        <v>127</v>
      </c>
      <c r="Y38" s="257"/>
      <c r="Z38" s="257"/>
      <c r="AA38" s="257" t="s">
        <v>219</v>
      </c>
      <c r="AB38" s="257" t="s">
        <v>74</v>
      </c>
      <c r="AC38" s="26" t="s">
        <v>286</v>
      </c>
      <c r="AD38" s="244"/>
      <c r="AE38" s="244"/>
      <c r="AF38" s="244"/>
      <c r="AG38" s="244"/>
      <c r="AH38" s="244"/>
      <c r="AI38" s="244"/>
      <c r="AJ38" s="244"/>
    </row>
    <row r="39" spans="1:36" ht="15.6" customHeight="1" x14ac:dyDescent="0.25">
      <c r="A39" s="246"/>
      <c r="B39" s="17" t="s">
        <v>7</v>
      </c>
      <c r="C39" s="18"/>
      <c r="D39" s="16"/>
      <c r="E39" s="19">
        <f>SUM(E22:E38)</f>
        <v>80</v>
      </c>
      <c r="F39" s="19">
        <f>SUM(F24:F38)</f>
        <v>94</v>
      </c>
      <c r="G39" s="19">
        <f>SUM(G24:G38)</f>
        <v>167</v>
      </c>
      <c r="H39" s="253">
        <f>PRODUCT(F39/G39)</f>
        <v>0.56287425149700598</v>
      </c>
      <c r="I39" s="19">
        <f>SUM(I24:I38)</f>
        <v>117</v>
      </c>
      <c r="J39" s="19">
        <f>SUM(J24:J38)</f>
        <v>211</v>
      </c>
      <c r="K39" s="253">
        <f>PRODUCT(I39/J39)</f>
        <v>0.5545023696682464</v>
      </c>
      <c r="L39" s="19">
        <f>SUM(L24:L38)</f>
        <v>97</v>
      </c>
      <c r="M39" s="19">
        <f>SUM(M24:M38)</f>
        <v>153</v>
      </c>
      <c r="N39" s="253">
        <f>PRODUCT(L39/M39)</f>
        <v>0.63398692810457513</v>
      </c>
      <c r="O39" s="19">
        <f>SUM(O24:O38)</f>
        <v>118</v>
      </c>
      <c r="P39" s="19">
        <f>SUM(P24:P38)</f>
        <v>207</v>
      </c>
      <c r="Q39" s="253">
        <f>PRODUCT(O39/P39)</f>
        <v>0.57004830917874394</v>
      </c>
      <c r="R39" s="19">
        <f>SUM(R24:R38)</f>
        <v>426</v>
      </c>
      <c r="S39" s="19">
        <f>SUM(S24:S38)</f>
        <v>738</v>
      </c>
      <c r="T39" s="253">
        <f>PRODUCT(R39/S39)</f>
        <v>0.57723577235772361</v>
      </c>
      <c r="U39" s="244"/>
      <c r="V39" s="18"/>
      <c r="W39" s="15"/>
      <c r="X39" s="164"/>
      <c r="Y39" s="15"/>
      <c r="Z39" s="15"/>
      <c r="AA39" s="15"/>
      <c r="AB39" s="15"/>
      <c r="AC39" s="16"/>
      <c r="AD39" s="244"/>
      <c r="AE39" s="244"/>
      <c r="AF39" s="244"/>
      <c r="AG39" s="244"/>
      <c r="AH39" s="244"/>
      <c r="AI39" s="244"/>
      <c r="AJ39" s="244"/>
    </row>
    <row r="40" spans="1:36" ht="15.6" customHeight="1" x14ac:dyDescent="0.25">
      <c r="A40" s="246"/>
      <c r="B40" s="244"/>
      <c r="C40" s="244"/>
      <c r="D40" s="244"/>
      <c r="E40" s="31"/>
      <c r="F40" s="244"/>
      <c r="G40" s="244"/>
      <c r="H40" s="255"/>
      <c r="I40" s="244"/>
      <c r="J40" s="244"/>
      <c r="K40" s="256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</row>
    <row r="41" spans="1:36" ht="15.6" customHeight="1" x14ac:dyDescent="0.25">
      <c r="A41" s="246"/>
      <c r="B41" s="11" t="s">
        <v>429</v>
      </c>
      <c r="C41" s="12"/>
      <c r="D41" s="240"/>
      <c r="E41" s="12"/>
      <c r="F41" s="241"/>
      <c r="G41" s="71"/>
      <c r="H41" s="12"/>
      <c r="I41" s="241"/>
      <c r="J41" s="71"/>
      <c r="K41" s="12"/>
      <c r="L41" s="241"/>
      <c r="M41" s="71"/>
      <c r="N41" s="12"/>
      <c r="O41" s="241"/>
      <c r="P41" s="71"/>
      <c r="Q41" s="12"/>
      <c r="R41" s="241"/>
      <c r="S41" s="71"/>
      <c r="T41" s="28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</row>
    <row r="42" spans="1:36" ht="15.6" customHeight="1" x14ac:dyDescent="0.25">
      <c r="A42" s="246"/>
      <c r="B42" s="18"/>
      <c r="C42" s="15"/>
      <c r="D42" s="247"/>
      <c r="E42" s="219"/>
      <c r="F42" s="248"/>
      <c r="G42" s="219" t="s">
        <v>17</v>
      </c>
      <c r="H42" s="249"/>
      <c r="I42" s="248"/>
      <c r="J42" s="219" t="s">
        <v>18</v>
      </c>
      <c r="K42" s="250"/>
      <c r="L42" s="248"/>
      <c r="M42" s="219" t="s">
        <v>19</v>
      </c>
      <c r="N42" s="220"/>
      <c r="O42" s="248"/>
      <c r="P42" s="219" t="s">
        <v>20</v>
      </c>
      <c r="Q42" s="220"/>
      <c r="R42" s="248"/>
      <c r="S42" s="219" t="s">
        <v>7</v>
      </c>
      <c r="T42" s="220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</row>
    <row r="43" spans="1:36" ht="15.6" customHeight="1" x14ac:dyDescent="0.25">
      <c r="A43" s="246"/>
      <c r="B43" s="23"/>
      <c r="C43" s="15"/>
      <c r="D43" s="247"/>
      <c r="E43" s="15" t="s">
        <v>3</v>
      </c>
      <c r="F43" s="18" t="s">
        <v>16</v>
      </c>
      <c r="G43" s="15" t="s">
        <v>426</v>
      </c>
      <c r="H43" s="102" t="s">
        <v>427</v>
      </c>
      <c r="I43" s="18" t="s">
        <v>16</v>
      </c>
      <c r="J43" s="15" t="s">
        <v>426</v>
      </c>
      <c r="K43" s="102" t="s">
        <v>427</v>
      </c>
      <c r="L43" s="18" t="s">
        <v>16</v>
      </c>
      <c r="M43" s="15" t="s">
        <v>426</v>
      </c>
      <c r="N43" s="102" t="s">
        <v>427</v>
      </c>
      <c r="O43" s="18" t="s">
        <v>16</v>
      </c>
      <c r="P43" s="15" t="s">
        <v>426</v>
      </c>
      <c r="Q43" s="102" t="s">
        <v>427</v>
      </c>
      <c r="R43" s="18" t="s">
        <v>16</v>
      </c>
      <c r="S43" s="15" t="s">
        <v>426</v>
      </c>
      <c r="T43" s="102" t="s">
        <v>427</v>
      </c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</row>
    <row r="44" spans="1:36" ht="15.6" customHeight="1" x14ac:dyDescent="0.25">
      <c r="A44" s="246"/>
      <c r="B44" s="17" t="s">
        <v>430</v>
      </c>
      <c r="C44" s="18"/>
      <c r="D44" s="16"/>
      <c r="E44" s="16">
        <f t="shared" ref="E44:T44" si="9">PRODUCT(E19)</f>
        <v>330</v>
      </c>
      <c r="F44" s="19">
        <f t="shared" si="9"/>
        <v>408</v>
      </c>
      <c r="G44" s="19">
        <f t="shared" si="9"/>
        <v>615</v>
      </c>
      <c r="H44" s="253">
        <f t="shared" si="9"/>
        <v>0.6634146341463415</v>
      </c>
      <c r="I44" s="19">
        <f t="shared" si="9"/>
        <v>514</v>
      </c>
      <c r="J44" s="19">
        <f t="shared" si="9"/>
        <v>775</v>
      </c>
      <c r="K44" s="253">
        <f t="shared" si="9"/>
        <v>0.66322580645161289</v>
      </c>
      <c r="L44" s="19">
        <f t="shared" si="9"/>
        <v>471</v>
      </c>
      <c r="M44" s="19">
        <f t="shared" si="9"/>
        <v>673</v>
      </c>
      <c r="N44" s="253">
        <f t="shared" si="9"/>
        <v>0.69985141158989594</v>
      </c>
      <c r="O44" s="19">
        <f t="shared" si="9"/>
        <v>358</v>
      </c>
      <c r="P44" s="19">
        <f t="shared" si="9"/>
        <v>733</v>
      </c>
      <c r="Q44" s="253">
        <f t="shared" si="9"/>
        <v>0.48840381991814463</v>
      </c>
      <c r="R44" s="19">
        <f t="shared" si="9"/>
        <v>1841</v>
      </c>
      <c r="S44" s="19">
        <f t="shared" si="9"/>
        <v>2968</v>
      </c>
      <c r="T44" s="253">
        <f t="shared" si="9"/>
        <v>0.62028301886792447</v>
      </c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</row>
    <row r="45" spans="1:36" ht="15.6" customHeight="1" x14ac:dyDescent="0.25">
      <c r="A45" s="246"/>
      <c r="B45" s="17" t="s">
        <v>431</v>
      </c>
      <c r="C45" s="18"/>
      <c r="D45" s="16"/>
      <c r="E45" s="16">
        <f>PRODUCT(E39)</f>
        <v>80</v>
      </c>
      <c r="F45" s="19">
        <f t="shared" ref="F45:T45" si="10">PRODUCT(F39)</f>
        <v>94</v>
      </c>
      <c r="G45" s="19">
        <f t="shared" si="10"/>
        <v>167</v>
      </c>
      <c r="H45" s="253">
        <f t="shared" si="10"/>
        <v>0.56287425149700598</v>
      </c>
      <c r="I45" s="19">
        <f t="shared" si="10"/>
        <v>117</v>
      </c>
      <c r="J45" s="19">
        <f t="shared" si="10"/>
        <v>211</v>
      </c>
      <c r="K45" s="253">
        <f t="shared" si="10"/>
        <v>0.5545023696682464</v>
      </c>
      <c r="L45" s="19">
        <f t="shared" si="10"/>
        <v>97</v>
      </c>
      <c r="M45" s="19">
        <f t="shared" si="10"/>
        <v>153</v>
      </c>
      <c r="N45" s="253">
        <f t="shared" si="10"/>
        <v>0.63398692810457513</v>
      </c>
      <c r="O45" s="19">
        <f t="shared" si="10"/>
        <v>118</v>
      </c>
      <c r="P45" s="19">
        <f t="shared" si="10"/>
        <v>207</v>
      </c>
      <c r="Q45" s="253">
        <f t="shared" si="10"/>
        <v>0.57004830917874394</v>
      </c>
      <c r="R45" s="19">
        <f t="shared" si="10"/>
        <v>426</v>
      </c>
      <c r="S45" s="19">
        <f t="shared" si="10"/>
        <v>738</v>
      </c>
      <c r="T45" s="253">
        <f t="shared" si="10"/>
        <v>0.57723577235772361</v>
      </c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</row>
    <row r="46" spans="1:36" ht="15.6" customHeight="1" x14ac:dyDescent="0.25">
      <c r="A46" s="246"/>
      <c r="B46" s="244"/>
      <c r="C46" s="244"/>
      <c r="D46" s="244"/>
      <c r="E46" s="31"/>
      <c r="F46" s="244"/>
      <c r="G46" s="244"/>
      <c r="H46" s="255"/>
      <c r="I46" s="244"/>
      <c r="J46" s="244"/>
      <c r="K46" s="256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</row>
    <row r="47" spans="1:36" ht="15.6" customHeight="1" x14ac:dyDescent="0.25">
      <c r="A47" s="246"/>
      <c r="B47" s="244"/>
      <c r="C47" s="244"/>
      <c r="D47" s="244"/>
      <c r="E47" s="31"/>
      <c r="F47" s="244"/>
      <c r="G47" s="244"/>
      <c r="H47" s="255"/>
      <c r="I47" s="244"/>
      <c r="J47" s="244"/>
      <c r="K47" s="256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</row>
    <row r="48" spans="1:36" ht="15.6" customHeight="1" x14ac:dyDescent="0.25">
      <c r="A48" s="246"/>
      <c r="B48" s="244"/>
      <c r="C48" s="244"/>
      <c r="D48" s="244"/>
      <c r="E48" s="31"/>
      <c r="F48" s="244"/>
      <c r="G48" s="244"/>
      <c r="H48" s="255"/>
      <c r="I48" s="244"/>
      <c r="J48" s="244"/>
      <c r="K48" s="256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</row>
    <row r="49" spans="1:36" ht="15.6" customHeight="1" x14ac:dyDescent="0.25">
      <c r="A49" s="246"/>
      <c r="B49" s="244"/>
      <c r="C49" s="244"/>
      <c r="D49" s="244"/>
      <c r="E49" s="31"/>
      <c r="F49" s="244"/>
      <c r="G49" s="244"/>
      <c r="H49" s="255"/>
      <c r="I49" s="244"/>
      <c r="J49" s="244"/>
      <c r="K49" s="256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</row>
    <row r="50" spans="1:36" ht="15.6" customHeight="1" x14ac:dyDescent="0.25">
      <c r="A50" s="246"/>
      <c r="B50" s="244"/>
      <c r="C50" s="244"/>
      <c r="D50" s="244"/>
      <c r="E50" s="31"/>
      <c r="F50" s="244"/>
      <c r="G50" s="244"/>
      <c r="H50" s="255"/>
      <c r="I50" s="244"/>
      <c r="J50" s="244"/>
      <c r="K50" s="256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</row>
    <row r="51" spans="1:36" ht="15.6" customHeight="1" x14ac:dyDescent="0.25">
      <c r="A51" s="246"/>
      <c r="B51" s="244"/>
      <c r="C51" s="244"/>
      <c r="D51" s="244"/>
      <c r="E51" s="31"/>
      <c r="F51" s="244"/>
      <c r="G51" s="244"/>
      <c r="H51" s="255"/>
      <c r="I51" s="244"/>
      <c r="J51" s="244"/>
      <c r="K51" s="256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</row>
    <row r="52" spans="1:36" ht="15.6" customHeight="1" x14ac:dyDescent="0.25">
      <c r="A52" s="246"/>
      <c r="B52" s="244"/>
      <c r="C52" s="244"/>
      <c r="D52" s="244"/>
      <c r="E52" s="31"/>
      <c r="F52" s="244"/>
      <c r="G52" s="244"/>
      <c r="H52" s="255"/>
      <c r="I52" s="244"/>
      <c r="J52" s="244"/>
      <c r="K52" s="256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</row>
    <row r="53" spans="1:36" ht="15.6" customHeight="1" x14ac:dyDescent="0.25">
      <c r="A53" s="246"/>
      <c r="B53" s="244"/>
      <c r="C53" s="244"/>
      <c r="D53" s="244"/>
      <c r="E53" s="31"/>
      <c r="F53" s="244"/>
      <c r="G53" s="244"/>
      <c r="H53" s="255"/>
      <c r="I53" s="244"/>
      <c r="J53" s="244"/>
      <c r="K53" s="256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</row>
    <row r="54" spans="1:36" ht="15.6" customHeight="1" x14ac:dyDescent="0.25">
      <c r="A54" s="246"/>
      <c r="B54" s="244"/>
      <c r="C54" s="244"/>
      <c r="D54" s="244"/>
      <c r="E54" s="31"/>
      <c r="F54" s="244"/>
      <c r="G54" s="244"/>
      <c r="H54" s="255"/>
      <c r="I54" s="244"/>
      <c r="J54" s="244"/>
      <c r="K54" s="256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</row>
    <row r="55" spans="1:36" ht="15.6" customHeight="1" x14ac:dyDescent="0.25">
      <c r="A55" s="246"/>
      <c r="B55" s="244"/>
      <c r="C55" s="244"/>
      <c r="D55" s="244"/>
      <c r="E55" s="31"/>
      <c r="F55" s="244"/>
      <c r="G55" s="244"/>
      <c r="H55" s="255"/>
      <c r="I55" s="244"/>
      <c r="J55" s="244"/>
      <c r="K55" s="256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</row>
    <row r="56" spans="1:36" ht="15.6" customHeight="1" x14ac:dyDescent="0.25">
      <c r="A56" s="246"/>
      <c r="B56" s="244"/>
      <c r="C56" s="244"/>
      <c r="D56" s="244"/>
      <c r="E56" s="31"/>
      <c r="F56" s="244"/>
      <c r="G56" s="244"/>
      <c r="H56" s="255"/>
      <c r="I56" s="244"/>
      <c r="J56" s="244"/>
      <c r="K56" s="256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</row>
    <row r="57" spans="1:36" ht="15.6" customHeight="1" x14ac:dyDescent="0.25">
      <c r="A57" s="246"/>
      <c r="B57" s="244"/>
      <c r="C57" s="244"/>
      <c r="D57" s="244"/>
      <c r="E57" s="31"/>
      <c r="F57" s="244"/>
      <c r="G57" s="244"/>
      <c r="H57" s="255"/>
      <c r="I57" s="244"/>
      <c r="J57" s="244"/>
      <c r="K57" s="256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</row>
    <row r="58" spans="1:36" ht="15.6" customHeight="1" x14ac:dyDescent="0.25">
      <c r="A58" s="246"/>
      <c r="B58" s="244"/>
      <c r="C58" s="244"/>
      <c r="D58" s="244"/>
      <c r="E58" s="31"/>
      <c r="F58" s="244"/>
      <c r="G58" s="244"/>
      <c r="H58" s="255"/>
      <c r="I58" s="244"/>
      <c r="J58" s="244"/>
      <c r="K58" s="256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</row>
    <row r="59" spans="1:36" ht="15.6" customHeight="1" x14ac:dyDescent="0.25">
      <c r="A59" s="246"/>
      <c r="B59" s="244"/>
      <c r="C59" s="244"/>
      <c r="D59" s="244"/>
      <c r="E59" s="31"/>
      <c r="F59" s="244"/>
      <c r="G59" s="244"/>
      <c r="H59" s="255"/>
      <c r="I59" s="244"/>
      <c r="J59" s="244"/>
      <c r="K59" s="256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</row>
    <row r="60" spans="1:36" ht="15.6" customHeight="1" x14ac:dyDescent="0.25">
      <c r="A60" s="246"/>
      <c r="B60" s="244"/>
      <c r="C60" s="244"/>
      <c r="D60" s="244"/>
      <c r="E60" s="31"/>
      <c r="F60" s="244"/>
      <c r="G60" s="244"/>
      <c r="H60" s="255"/>
      <c r="I60" s="244"/>
      <c r="J60" s="244"/>
      <c r="K60" s="256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</row>
    <row r="61" spans="1:36" ht="15.6" customHeight="1" x14ac:dyDescent="0.25">
      <c r="A61" s="246"/>
      <c r="B61" s="244"/>
      <c r="C61" s="244"/>
      <c r="D61" s="244"/>
      <c r="E61" s="31"/>
      <c r="F61" s="244"/>
      <c r="G61" s="244"/>
      <c r="H61" s="255"/>
      <c r="I61" s="244"/>
      <c r="J61" s="244"/>
      <c r="K61" s="256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</row>
    <row r="62" spans="1:36" ht="15.6" customHeight="1" x14ac:dyDescent="0.25">
      <c r="A62" s="246"/>
      <c r="B62" s="244"/>
      <c r="C62" s="244"/>
      <c r="D62" s="244"/>
      <c r="E62" s="31"/>
      <c r="F62" s="244"/>
      <c r="G62" s="244"/>
      <c r="H62" s="255"/>
      <c r="I62" s="244"/>
      <c r="J62" s="244"/>
      <c r="K62" s="256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</row>
    <row r="63" spans="1:36" ht="15.6" customHeight="1" x14ac:dyDescent="0.25">
      <c r="A63" s="246"/>
      <c r="B63" s="244"/>
      <c r="C63" s="244"/>
      <c r="D63" s="244"/>
      <c r="E63" s="31"/>
      <c r="F63" s="244"/>
      <c r="G63" s="244"/>
      <c r="H63" s="255"/>
      <c r="I63" s="244"/>
      <c r="J63" s="244"/>
      <c r="K63" s="256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</row>
    <row r="64" spans="1:36" ht="15.6" customHeight="1" x14ac:dyDescent="0.25">
      <c r="A64" s="246"/>
      <c r="B64" s="244"/>
      <c r="C64" s="244"/>
      <c r="D64" s="244"/>
      <c r="E64" s="31"/>
      <c r="F64" s="244"/>
      <c r="G64" s="244"/>
      <c r="H64" s="255"/>
      <c r="I64" s="244"/>
      <c r="J64" s="244"/>
      <c r="K64" s="256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</row>
    <row r="65" spans="1:36" ht="15.6" customHeight="1" x14ac:dyDescent="0.25">
      <c r="A65" s="246"/>
      <c r="B65" s="244"/>
      <c r="C65" s="244"/>
      <c r="D65" s="244"/>
      <c r="E65" s="31"/>
      <c r="F65" s="244"/>
      <c r="G65" s="244"/>
      <c r="H65" s="255"/>
      <c r="I65" s="244"/>
      <c r="J65" s="244"/>
      <c r="K65" s="256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</row>
    <row r="66" spans="1:36" ht="15.6" customHeight="1" x14ac:dyDescent="0.25">
      <c r="A66" s="246"/>
      <c r="B66" s="244"/>
      <c r="C66" s="244"/>
      <c r="D66" s="244"/>
      <c r="E66" s="31"/>
      <c r="F66" s="244"/>
      <c r="G66" s="244"/>
      <c r="H66" s="255"/>
      <c r="I66" s="244"/>
      <c r="J66" s="244"/>
      <c r="K66" s="256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</row>
    <row r="67" spans="1:36" s="259" customFormat="1" ht="15.6" customHeight="1" x14ac:dyDescent="0.25">
      <c r="A67" s="258"/>
      <c r="B67" s="244"/>
      <c r="C67" s="244"/>
      <c r="D67" s="244"/>
      <c r="E67" s="31"/>
      <c r="F67" s="244"/>
      <c r="G67" s="244"/>
      <c r="H67" s="255"/>
      <c r="I67" s="244"/>
      <c r="J67" s="244"/>
      <c r="K67" s="256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</row>
    <row r="68" spans="1:36" s="259" customFormat="1" ht="15.6" customHeight="1" x14ac:dyDescent="0.25">
      <c r="A68" s="258"/>
      <c r="B68" s="244"/>
      <c r="C68" s="244"/>
      <c r="D68" s="244"/>
      <c r="E68" s="31"/>
      <c r="F68" s="244"/>
      <c r="G68" s="244"/>
      <c r="H68" s="255"/>
      <c r="I68" s="244"/>
      <c r="J68" s="244"/>
      <c r="K68" s="256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</row>
    <row r="69" spans="1:36" ht="15.6" customHeight="1" x14ac:dyDescent="0.25">
      <c r="A69" s="246"/>
      <c r="B69" s="244"/>
      <c r="C69" s="244"/>
      <c r="D69" s="244"/>
      <c r="E69" s="31"/>
      <c r="F69" s="244"/>
      <c r="G69" s="244"/>
      <c r="H69" s="255"/>
      <c r="I69" s="244"/>
      <c r="J69" s="244"/>
      <c r="K69" s="256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</row>
    <row r="70" spans="1:36" ht="15.6" customHeight="1" x14ac:dyDescent="0.25">
      <c r="A70" s="246"/>
      <c r="B70" s="244"/>
      <c r="C70" s="244"/>
      <c r="D70" s="244"/>
      <c r="E70" s="31"/>
      <c r="F70" s="244"/>
      <c r="G70" s="244"/>
      <c r="H70" s="255"/>
      <c r="I70" s="244"/>
      <c r="J70" s="244"/>
      <c r="K70" s="256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</row>
    <row r="71" spans="1:36" ht="15.6" customHeight="1" x14ac:dyDescent="0.25">
      <c r="A71" s="246"/>
      <c r="B71" s="244"/>
      <c r="C71" s="244"/>
      <c r="D71" s="244"/>
      <c r="E71" s="31"/>
      <c r="F71" s="244"/>
      <c r="G71" s="244"/>
      <c r="H71" s="255"/>
      <c r="I71" s="244"/>
      <c r="J71" s="244"/>
      <c r="K71" s="256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</row>
    <row r="72" spans="1:36" ht="15.6" customHeight="1" x14ac:dyDescent="0.25">
      <c r="A72" s="246"/>
      <c r="B72" s="244"/>
      <c r="C72" s="244"/>
      <c r="D72" s="244"/>
      <c r="E72" s="31"/>
      <c r="F72" s="244"/>
      <c r="G72" s="244"/>
      <c r="H72" s="255"/>
      <c r="I72" s="244"/>
      <c r="J72" s="244"/>
      <c r="K72" s="256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</row>
    <row r="73" spans="1:36" ht="15.6" customHeight="1" x14ac:dyDescent="0.25">
      <c r="A73" s="246"/>
      <c r="B73" s="244"/>
      <c r="C73" s="244"/>
      <c r="D73" s="244"/>
      <c r="E73" s="31"/>
      <c r="F73" s="244"/>
      <c r="G73" s="244"/>
      <c r="H73" s="255"/>
      <c r="I73" s="244"/>
      <c r="J73" s="244"/>
      <c r="K73" s="256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</row>
    <row r="74" spans="1:36" ht="15.6" customHeight="1" x14ac:dyDescent="0.25">
      <c r="A74" s="246"/>
      <c r="B74" s="244"/>
      <c r="C74" s="244"/>
      <c r="D74" s="244"/>
      <c r="E74" s="31"/>
      <c r="F74" s="244"/>
      <c r="G74" s="244"/>
      <c r="H74" s="255"/>
      <c r="I74" s="244"/>
      <c r="J74" s="244"/>
      <c r="K74" s="256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</row>
    <row r="75" spans="1:36" ht="15.6" customHeight="1" x14ac:dyDescent="0.25">
      <c r="A75" s="246"/>
      <c r="B75" s="244"/>
      <c r="C75" s="244"/>
      <c r="D75" s="244"/>
      <c r="E75" s="31"/>
      <c r="F75" s="244"/>
      <c r="G75" s="244"/>
      <c r="H75" s="255"/>
      <c r="I75" s="244"/>
      <c r="J75" s="244"/>
      <c r="K75" s="256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</row>
    <row r="76" spans="1:36" ht="15.6" customHeight="1" x14ac:dyDescent="0.25">
      <c r="A76" s="246"/>
      <c r="B76" s="244"/>
      <c r="C76" s="244"/>
      <c r="D76" s="244"/>
      <c r="E76" s="31"/>
      <c r="F76" s="244"/>
      <c r="G76" s="244"/>
      <c r="H76" s="255"/>
      <c r="I76" s="244"/>
      <c r="J76" s="244"/>
      <c r="K76" s="256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</row>
    <row r="77" spans="1:36" ht="15.6" customHeight="1" x14ac:dyDescent="0.25">
      <c r="A77" s="246"/>
      <c r="B77" s="244"/>
      <c r="C77" s="244"/>
      <c r="D77" s="244"/>
      <c r="E77" s="31"/>
      <c r="F77" s="244"/>
      <c r="G77" s="244"/>
      <c r="H77" s="255"/>
      <c r="I77" s="244"/>
      <c r="J77" s="244"/>
      <c r="K77" s="256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</row>
    <row r="78" spans="1:36" ht="15.6" customHeight="1" x14ac:dyDescent="0.25">
      <c r="A78" s="246"/>
      <c r="B78" s="244"/>
      <c r="C78" s="244"/>
      <c r="D78" s="244"/>
      <c r="E78" s="31"/>
      <c r="F78" s="244"/>
      <c r="G78" s="244"/>
      <c r="H78" s="255"/>
      <c r="I78" s="244"/>
      <c r="J78" s="244"/>
      <c r="K78" s="256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</row>
    <row r="79" spans="1:36" ht="15.6" customHeight="1" x14ac:dyDescent="0.25">
      <c r="A79" s="246"/>
      <c r="B79" s="244"/>
      <c r="C79" s="244"/>
      <c r="D79" s="244"/>
      <c r="E79" s="31"/>
      <c r="F79" s="244"/>
      <c r="G79" s="244"/>
      <c r="H79" s="255"/>
      <c r="I79" s="244"/>
      <c r="J79" s="244"/>
      <c r="K79" s="256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</row>
    <row r="80" spans="1:36" ht="15.6" customHeight="1" x14ac:dyDescent="0.25">
      <c r="A80" s="246"/>
      <c r="B80" s="244"/>
      <c r="C80" s="244"/>
      <c r="D80" s="244"/>
      <c r="E80" s="31"/>
      <c r="F80" s="244"/>
      <c r="G80" s="244"/>
      <c r="H80" s="255"/>
      <c r="I80" s="244"/>
      <c r="J80" s="244"/>
      <c r="K80" s="256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</row>
    <row r="81" spans="1:36" ht="15.6" customHeight="1" x14ac:dyDescent="0.25">
      <c r="A81" s="246"/>
      <c r="B81" s="244"/>
      <c r="C81" s="244"/>
      <c r="D81" s="244"/>
      <c r="E81" s="31"/>
      <c r="F81" s="244"/>
      <c r="G81" s="244"/>
      <c r="H81" s="255"/>
      <c r="I81" s="244"/>
      <c r="J81" s="244"/>
      <c r="K81" s="256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</row>
    <row r="82" spans="1:36" ht="15.6" customHeight="1" x14ac:dyDescent="0.25">
      <c r="A82" s="246"/>
      <c r="B82" s="244"/>
      <c r="C82" s="244"/>
      <c r="D82" s="244"/>
      <c r="E82" s="31"/>
      <c r="F82" s="244"/>
      <c r="G82" s="244"/>
      <c r="H82" s="255"/>
      <c r="I82" s="244"/>
      <c r="J82" s="244"/>
      <c r="K82" s="256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</row>
    <row r="83" spans="1:36" ht="15.6" customHeight="1" x14ac:dyDescent="0.25">
      <c r="A83" s="246"/>
      <c r="B83" s="244"/>
      <c r="C83" s="244"/>
      <c r="D83" s="244"/>
      <c r="E83" s="31"/>
      <c r="F83" s="244"/>
      <c r="G83" s="244"/>
      <c r="H83" s="255"/>
      <c r="I83" s="244"/>
      <c r="J83" s="244"/>
      <c r="K83" s="256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</row>
    <row r="84" spans="1:36" ht="15.6" customHeight="1" x14ac:dyDescent="0.25">
      <c r="A84" s="246"/>
      <c r="B84" s="244"/>
      <c r="C84" s="244"/>
      <c r="D84" s="244"/>
      <c r="E84" s="31"/>
      <c r="F84" s="244"/>
      <c r="G84" s="244"/>
      <c r="H84" s="255"/>
      <c r="I84" s="244"/>
      <c r="J84" s="244"/>
      <c r="K84" s="256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</row>
    <row r="85" spans="1:36" ht="15.6" customHeight="1" x14ac:dyDescent="0.25">
      <c r="A85" s="246"/>
      <c r="B85" s="244"/>
      <c r="C85" s="244"/>
      <c r="D85" s="244"/>
      <c r="E85" s="31"/>
      <c r="F85" s="244"/>
      <c r="G85" s="244"/>
      <c r="H85" s="255"/>
      <c r="I85" s="244"/>
      <c r="J85" s="244"/>
      <c r="K85" s="256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</row>
    <row r="86" spans="1:36" ht="15.6" customHeight="1" x14ac:dyDescent="0.25">
      <c r="A86" s="246"/>
      <c r="B86" s="244"/>
      <c r="C86" s="244"/>
      <c r="D86" s="244"/>
      <c r="E86" s="31"/>
      <c r="F86" s="244"/>
      <c r="G86" s="244"/>
      <c r="H86" s="255"/>
      <c r="I86" s="244"/>
      <c r="J86" s="244"/>
      <c r="K86" s="256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</row>
    <row r="87" spans="1:36" ht="15.6" customHeight="1" x14ac:dyDescent="0.25">
      <c r="A87" s="246"/>
      <c r="B87" s="244"/>
      <c r="C87" s="244"/>
      <c r="D87" s="244"/>
      <c r="E87" s="31"/>
      <c r="F87" s="244"/>
      <c r="G87" s="244"/>
      <c r="H87" s="255"/>
      <c r="I87" s="244"/>
      <c r="J87" s="244"/>
      <c r="K87" s="256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</row>
    <row r="88" spans="1:36" ht="15.6" customHeight="1" x14ac:dyDescent="0.25">
      <c r="A88" s="246"/>
      <c r="B88" s="244"/>
      <c r="C88" s="244"/>
      <c r="D88" s="244"/>
      <c r="E88" s="31"/>
      <c r="F88" s="244"/>
      <c r="G88" s="244"/>
      <c r="H88" s="255"/>
      <c r="I88" s="244"/>
      <c r="J88" s="244"/>
      <c r="K88" s="256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</row>
    <row r="89" spans="1:36" ht="15.6" customHeight="1" x14ac:dyDescent="0.25">
      <c r="A89" s="246"/>
      <c r="B89" s="244"/>
      <c r="C89" s="244"/>
      <c r="D89" s="244"/>
      <c r="E89" s="31"/>
      <c r="F89" s="244"/>
      <c r="G89" s="244"/>
      <c r="H89" s="255"/>
      <c r="I89" s="244"/>
      <c r="J89" s="244"/>
      <c r="K89" s="256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</row>
    <row r="90" spans="1:36" ht="15.6" customHeight="1" x14ac:dyDescent="0.25">
      <c r="A90" s="246"/>
      <c r="B90" s="244"/>
      <c r="C90" s="244"/>
      <c r="D90" s="244"/>
      <c r="E90" s="31"/>
      <c r="F90" s="244"/>
      <c r="G90" s="244"/>
      <c r="H90" s="255"/>
      <c r="I90" s="244"/>
      <c r="J90" s="244"/>
      <c r="K90" s="256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</row>
    <row r="91" spans="1:36" s="259" customFormat="1" ht="15.6" customHeight="1" x14ac:dyDescent="0.25">
      <c r="A91" s="258"/>
      <c r="B91" s="244"/>
      <c r="C91" s="244"/>
      <c r="D91" s="244"/>
      <c r="E91" s="31"/>
      <c r="F91" s="244"/>
      <c r="G91" s="244"/>
      <c r="H91" s="255"/>
      <c r="I91" s="244"/>
      <c r="J91" s="244"/>
      <c r="K91" s="256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</row>
    <row r="92" spans="1:36" s="259" customFormat="1" ht="15.6" customHeight="1" x14ac:dyDescent="0.25">
      <c r="A92" s="258"/>
      <c r="B92" s="244"/>
      <c r="C92" s="244"/>
      <c r="D92" s="244"/>
      <c r="E92" s="31"/>
      <c r="F92" s="244"/>
      <c r="G92" s="244"/>
      <c r="H92" s="255"/>
      <c r="I92" s="244"/>
      <c r="J92" s="244"/>
      <c r="K92" s="256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</row>
    <row r="93" spans="1:36" s="259" customFormat="1" ht="15.6" customHeight="1" x14ac:dyDescent="0.25">
      <c r="A93" s="258"/>
      <c r="B93" s="244"/>
      <c r="C93" s="244"/>
      <c r="D93" s="244"/>
      <c r="E93" s="31"/>
      <c r="F93" s="244"/>
      <c r="G93" s="244"/>
      <c r="H93" s="255"/>
      <c r="I93" s="244"/>
      <c r="J93" s="244"/>
      <c r="K93" s="256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</row>
    <row r="94" spans="1:36" s="259" customFormat="1" ht="15.6" customHeight="1" x14ac:dyDescent="0.25">
      <c r="A94" s="258"/>
      <c r="B94" s="244"/>
      <c r="C94" s="244"/>
      <c r="D94" s="244"/>
      <c r="E94" s="31"/>
      <c r="F94" s="244"/>
      <c r="G94" s="244"/>
      <c r="H94" s="255"/>
      <c r="I94" s="244"/>
      <c r="J94" s="244"/>
      <c r="K94" s="256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</row>
    <row r="95" spans="1:36" s="259" customFormat="1" ht="15.6" customHeight="1" x14ac:dyDescent="0.25">
      <c r="A95" s="258"/>
      <c r="B95" s="244"/>
      <c r="C95" s="244"/>
      <c r="D95" s="244"/>
      <c r="E95" s="31"/>
      <c r="F95" s="244"/>
      <c r="G95" s="244"/>
      <c r="H95" s="255"/>
      <c r="I95" s="244"/>
      <c r="J95" s="244"/>
      <c r="K95" s="256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</row>
    <row r="96" spans="1:36" s="259" customFormat="1" ht="15.6" customHeight="1" x14ac:dyDescent="0.25">
      <c r="A96" s="258"/>
      <c r="B96" s="244"/>
      <c r="C96" s="244"/>
      <c r="D96" s="244"/>
      <c r="E96" s="31"/>
      <c r="F96" s="244"/>
      <c r="G96" s="244"/>
      <c r="H96" s="255"/>
      <c r="I96" s="244"/>
      <c r="J96" s="244"/>
      <c r="K96" s="256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</row>
    <row r="97" spans="1:36" s="259" customFormat="1" ht="15.6" customHeight="1" x14ac:dyDescent="0.25">
      <c r="A97" s="258"/>
      <c r="B97" s="244"/>
      <c r="C97" s="244"/>
      <c r="D97" s="244"/>
      <c r="E97" s="31"/>
      <c r="F97" s="244"/>
      <c r="G97" s="244"/>
      <c r="H97" s="255"/>
      <c r="I97" s="244"/>
      <c r="J97" s="244"/>
      <c r="K97" s="256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</row>
    <row r="98" spans="1:36" s="259" customFormat="1" ht="15.6" customHeight="1" x14ac:dyDescent="0.25">
      <c r="A98" s="258"/>
      <c r="B98" s="244"/>
      <c r="C98" s="244"/>
      <c r="D98" s="244"/>
      <c r="E98" s="31"/>
      <c r="F98" s="244"/>
      <c r="G98" s="244"/>
      <c r="H98" s="255"/>
      <c r="I98" s="244"/>
      <c r="J98" s="244"/>
      <c r="K98" s="256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</row>
    <row r="99" spans="1:36" s="259" customFormat="1" ht="15.6" customHeight="1" x14ac:dyDescent="0.25">
      <c r="A99" s="258"/>
      <c r="B99" s="244"/>
      <c r="C99" s="244"/>
      <c r="D99" s="244"/>
      <c r="E99" s="31"/>
      <c r="F99" s="244"/>
      <c r="G99" s="244"/>
      <c r="H99" s="255"/>
      <c r="I99" s="244"/>
      <c r="J99" s="244"/>
      <c r="K99" s="256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</row>
    <row r="100" spans="1:36" s="259" customFormat="1" ht="15.6" customHeight="1" x14ac:dyDescent="0.25">
      <c r="A100" s="258"/>
      <c r="B100" s="244"/>
      <c r="C100" s="244"/>
      <c r="D100" s="244"/>
      <c r="E100" s="31"/>
      <c r="F100" s="244"/>
      <c r="G100" s="244"/>
      <c r="H100" s="255"/>
      <c r="I100" s="244"/>
      <c r="J100" s="244"/>
      <c r="K100" s="256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</row>
    <row r="101" spans="1:36" s="259" customFormat="1" ht="15.6" customHeight="1" x14ac:dyDescent="0.25">
      <c r="A101" s="258"/>
      <c r="B101" s="244"/>
      <c r="C101" s="244"/>
      <c r="D101" s="244"/>
      <c r="E101" s="31"/>
      <c r="F101" s="244"/>
      <c r="G101" s="244"/>
      <c r="H101" s="255"/>
      <c r="I101" s="244"/>
      <c r="J101" s="244"/>
      <c r="K101" s="256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</row>
    <row r="102" spans="1:36" s="259" customFormat="1" ht="15.6" customHeight="1" x14ac:dyDescent="0.25">
      <c r="A102" s="258"/>
      <c r="B102" s="260"/>
      <c r="C102" s="260"/>
      <c r="D102" s="260"/>
      <c r="E102" s="25"/>
      <c r="F102" s="260"/>
      <c r="G102" s="260"/>
      <c r="H102" s="261"/>
      <c r="I102" s="260"/>
      <c r="J102" s="260"/>
      <c r="K102" s="262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44"/>
      <c r="AE102" s="244"/>
      <c r="AF102" s="244"/>
      <c r="AG102" s="244"/>
      <c r="AH102" s="244"/>
      <c r="AI102" s="244"/>
      <c r="AJ102" s="244"/>
    </row>
    <row r="103" spans="1:36" s="259" customFormat="1" ht="15.6" customHeight="1" x14ac:dyDescent="0.25">
      <c r="A103" s="258"/>
      <c r="B103" s="260"/>
      <c r="C103" s="260"/>
      <c r="D103" s="260"/>
      <c r="E103" s="25"/>
      <c r="F103" s="260"/>
      <c r="G103" s="260"/>
      <c r="H103" s="261"/>
      <c r="I103" s="260"/>
      <c r="J103" s="260"/>
      <c r="K103" s="262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44"/>
      <c r="AE103" s="244"/>
      <c r="AF103" s="244"/>
      <c r="AG103" s="244"/>
      <c r="AH103" s="244"/>
      <c r="AI103" s="244"/>
      <c r="AJ103" s="244"/>
    </row>
    <row r="104" spans="1:36" s="259" customFormat="1" ht="15.6" customHeight="1" x14ac:dyDescent="0.25">
      <c r="A104" s="258"/>
      <c r="B104" s="260"/>
      <c r="C104" s="260"/>
      <c r="D104" s="260"/>
      <c r="E104" s="25"/>
      <c r="F104" s="260"/>
      <c r="G104" s="260"/>
      <c r="H104" s="261"/>
      <c r="I104" s="260"/>
      <c r="J104" s="260"/>
      <c r="K104" s="262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44"/>
      <c r="AE104" s="244"/>
      <c r="AF104" s="244"/>
      <c r="AG104" s="244"/>
      <c r="AH104" s="244"/>
      <c r="AI104" s="244"/>
      <c r="AJ104" s="244"/>
    </row>
    <row r="105" spans="1:36" s="259" customFormat="1" ht="15.6" customHeight="1" x14ac:dyDescent="0.25">
      <c r="A105" s="258"/>
      <c r="B105" s="260"/>
      <c r="C105" s="260"/>
      <c r="D105" s="260"/>
      <c r="E105" s="25"/>
      <c r="F105" s="260"/>
      <c r="G105" s="260"/>
      <c r="H105" s="261"/>
      <c r="I105" s="260"/>
      <c r="J105" s="260"/>
      <c r="K105" s="262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44"/>
      <c r="AE105" s="244"/>
      <c r="AF105" s="244"/>
      <c r="AG105" s="244"/>
      <c r="AH105" s="244"/>
      <c r="AI105" s="244"/>
      <c r="AJ105" s="244"/>
    </row>
    <row r="106" spans="1:36" s="259" customFormat="1" ht="15.6" customHeight="1" x14ac:dyDescent="0.25">
      <c r="A106" s="258"/>
      <c r="B106" s="260"/>
      <c r="C106" s="260"/>
      <c r="D106" s="260"/>
      <c r="E106" s="25"/>
      <c r="F106" s="260"/>
      <c r="G106" s="260"/>
      <c r="H106" s="261"/>
      <c r="I106" s="260"/>
      <c r="J106" s="260"/>
      <c r="K106" s="262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44"/>
      <c r="AE106" s="244"/>
      <c r="AF106" s="244"/>
      <c r="AG106" s="244"/>
      <c r="AH106" s="244"/>
      <c r="AI106" s="244"/>
      <c r="AJ106" s="244"/>
    </row>
    <row r="107" spans="1:36" s="259" customFormat="1" ht="15.6" customHeight="1" x14ac:dyDescent="0.25">
      <c r="A107" s="258"/>
      <c r="B107" s="260"/>
      <c r="C107" s="260"/>
      <c r="D107" s="260"/>
      <c r="E107" s="25"/>
      <c r="F107" s="260"/>
      <c r="G107" s="260"/>
      <c r="H107" s="261"/>
      <c r="I107" s="260"/>
      <c r="J107" s="260"/>
      <c r="K107" s="262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44"/>
      <c r="AE107" s="244"/>
      <c r="AF107" s="244"/>
      <c r="AG107" s="244"/>
      <c r="AH107" s="244"/>
      <c r="AI107" s="244"/>
      <c r="AJ107" s="244"/>
    </row>
    <row r="108" spans="1:36" s="259" customFormat="1" ht="15.6" customHeight="1" x14ac:dyDescent="0.25">
      <c r="A108" s="258"/>
      <c r="B108" s="260"/>
      <c r="C108" s="260"/>
      <c r="D108" s="260"/>
      <c r="E108" s="25"/>
      <c r="F108" s="260"/>
      <c r="G108" s="260"/>
      <c r="H108" s="261"/>
      <c r="I108" s="260"/>
      <c r="J108" s="260"/>
      <c r="K108" s="262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44"/>
      <c r="AE108" s="244"/>
      <c r="AF108" s="244"/>
      <c r="AG108" s="244"/>
      <c r="AH108" s="244"/>
      <c r="AI108" s="244"/>
      <c r="AJ108" s="244"/>
    </row>
    <row r="109" spans="1:36" s="259" customFormat="1" ht="15.6" customHeight="1" x14ac:dyDescent="0.25">
      <c r="A109" s="258"/>
      <c r="B109" s="260"/>
      <c r="C109" s="260"/>
      <c r="D109" s="260"/>
      <c r="E109" s="25"/>
      <c r="F109" s="260"/>
      <c r="G109" s="260"/>
      <c r="H109" s="261"/>
      <c r="I109" s="260"/>
      <c r="J109" s="260"/>
      <c r="K109" s="262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44"/>
      <c r="AE109" s="244"/>
      <c r="AF109" s="244"/>
      <c r="AG109" s="244"/>
      <c r="AH109" s="244"/>
      <c r="AI109" s="244"/>
      <c r="AJ109" s="244"/>
    </row>
    <row r="110" spans="1:36" s="259" customFormat="1" ht="15.6" customHeight="1" x14ac:dyDescent="0.25">
      <c r="A110" s="258"/>
      <c r="B110" s="260"/>
      <c r="C110" s="260"/>
      <c r="D110" s="260"/>
      <c r="E110" s="25"/>
      <c r="F110" s="260"/>
      <c r="G110" s="260"/>
      <c r="H110" s="261"/>
      <c r="I110" s="260"/>
      <c r="J110" s="260"/>
      <c r="K110" s="262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44"/>
      <c r="AE110" s="244"/>
      <c r="AF110" s="244"/>
      <c r="AG110" s="244"/>
      <c r="AH110" s="244"/>
      <c r="AI110" s="244"/>
      <c r="AJ110" s="244"/>
    </row>
    <row r="111" spans="1:36" s="259" customFormat="1" ht="15.6" customHeight="1" x14ac:dyDescent="0.25">
      <c r="A111" s="258"/>
      <c r="B111" s="260"/>
      <c r="C111" s="260"/>
      <c r="D111" s="260"/>
      <c r="E111" s="25"/>
      <c r="F111" s="260"/>
      <c r="G111" s="260"/>
      <c r="H111" s="261"/>
      <c r="I111" s="260"/>
      <c r="J111" s="260"/>
      <c r="K111" s="262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44"/>
      <c r="AE111" s="244"/>
      <c r="AF111" s="244"/>
      <c r="AG111" s="244"/>
      <c r="AH111" s="244"/>
      <c r="AI111" s="244"/>
      <c r="AJ111" s="244"/>
    </row>
    <row r="112" spans="1:36" s="259" customFormat="1" ht="15.6" customHeight="1" x14ac:dyDescent="0.25">
      <c r="A112" s="258"/>
      <c r="B112" s="260"/>
      <c r="C112" s="260"/>
      <c r="D112" s="260"/>
      <c r="E112" s="25"/>
      <c r="F112" s="260"/>
      <c r="G112" s="260"/>
      <c r="H112" s="261"/>
      <c r="I112" s="260"/>
      <c r="J112" s="260"/>
      <c r="K112" s="262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44"/>
      <c r="AE112" s="244"/>
      <c r="AF112" s="244"/>
      <c r="AG112" s="244"/>
      <c r="AH112" s="244"/>
      <c r="AI112" s="244"/>
      <c r="AJ112" s="244"/>
    </row>
    <row r="113" spans="1:36" s="259" customFormat="1" ht="15.6" customHeight="1" x14ac:dyDescent="0.25">
      <c r="A113" s="258"/>
      <c r="B113" s="260"/>
      <c r="C113" s="260"/>
      <c r="D113" s="260"/>
      <c r="E113" s="25"/>
      <c r="F113" s="260"/>
      <c r="G113" s="260"/>
      <c r="H113" s="261"/>
      <c r="I113" s="260"/>
      <c r="J113" s="260"/>
      <c r="K113" s="262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44"/>
      <c r="AE113" s="244"/>
      <c r="AF113" s="244"/>
      <c r="AG113" s="244"/>
      <c r="AH113" s="244"/>
      <c r="AI113" s="244"/>
      <c r="AJ113" s="244"/>
    </row>
    <row r="114" spans="1:36" s="259" customFormat="1" ht="15.6" customHeight="1" x14ac:dyDescent="0.25">
      <c r="A114" s="258"/>
      <c r="B114" s="260"/>
      <c r="C114" s="260"/>
      <c r="D114" s="260"/>
      <c r="E114" s="25"/>
      <c r="F114" s="260"/>
      <c r="G114" s="260"/>
      <c r="H114" s="261"/>
      <c r="I114" s="260"/>
      <c r="J114" s="260"/>
      <c r="K114" s="262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44"/>
      <c r="AE114" s="244"/>
      <c r="AF114" s="244"/>
      <c r="AG114" s="244"/>
      <c r="AH114" s="244"/>
      <c r="AI114" s="244"/>
      <c r="AJ114" s="244"/>
    </row>
    <row r="115" spans="1:36" s="259" customFormat="1" ht="15.6" customHeight="1" x14ac:dyDescent="0.25">
      <c r="A115" s="258"/>
      <c r="B115" s="260"/>
      <c r="C115" s="260"/>
      <c r="D115" s="260"/>
      <c r="E115" s="25"/>
      <c r="F115" s="260"/>
      <c r="G115" s="260"/>
      <c r="H115" s="261"/>
      <c r="I115" s="260"/>
      <c r="J115" s="260"/>
      <c r="K115" s="262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44"/>
      <c r="AE115" s="244"/>
      <c r="AF115" s="244"/>
      <c r="AG115" s="244"/>
      <c r="AH115" s="244"/>
      <c r="AI115" s="244"/>
      <c r="AJ115" s="244"/>
    </row>
    <row r="116" spans="1:36" s="259" customFormat="1" ht="15.6" customHeight="1" x14ac:dyDescent="0.25">
      <c r="A116" s="258"/>
      <c r="B116" s="260"/>
      <c r="C116" s="260"/>
      <c r="D116" s="260"/>
      <c r="E116" s="25"/>
      <c r="F116" s="260"/>
      <c r="G116" s="260"/>
      <c r="H116" s="261"/>
      <c r="I116" s="260"/>
      <c r="J116" s="260"/>
      <c r="K116" s="262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44"/>
      <c r="AE116" s="244"/>
      <c r="AF116" s="244"/>
      <c r="AG116" s="244"/>
      <c r="AH116" s="244"/>
      <c r="AI116" s="244"/>
      <c r="AJ116" s="244"/>
    </row>
    <row r="117" spans="1:36" s="259" customFormat="1" ht="15.6" customHeight="1" x14ac:dyDescent="0.25">
      <c r="A117" s="258"/>
      <c r="B117" s="260"/>
      <c r="C117" s="260"/>
      <c r="D117" s="260"/>
      <c r="E117" s="25"/>
      <c r="F117" s="260"/>
      <c r="G117" s="260"/>
      <c r="H117" s="261"/>
      <c r="I117" s="260"/>
      <c r="J117" s="260"/>
      <c r="K117" s="262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44"/>
      <c r="AE117" s="244"/>
      <c r="AF117" s="244"/>
      <c r="AG117" s="244"/>
      <c r="AH117" s="244"/>
      <c r="AI117" s="244"/>
      <c r="AJ117" s="244"/>
    </row>
    <row r="118" spans="1:36" s="259" customFormat="1" ht="15.6" customHeight="1" x14ac:dyDescent="0.25">
      <c r="A118" s="258"/>
      <c r="B118" s="260"/>
      <c r="C118" s="260"/>
      <c r="D118" s="260"/>
      <c r="E118" s="25"/>
      <c r="F118" s="260"/>
      <c r="G118" s="260"/>
      <c r="H118" s="261"/>
      <c r="I118" s="260"/>
      <c r="J118" s="260"/>
      <c r="K118" s="262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44"/>
      <c r="AE118" s="244"/>
      <c r="AF118" s="244"/>
      <c r="AG118" s="244"/>
      <c r="AH118" s="244"/>
      <c r="AI118" s="244"/>
      <c r="AJ118" s="244"/>
    </row>
    <row r="119" spans="1:36" s="259" customFormat="1" ht="15.6" customHeight="1" x14ac:dyDescent="0.25">
      <c r="A119" s="258"/>
      <c r="B119" s="260"/>
      <c r="C119" s="260"/>
      <c r="D119" s="260"/>
      <c r="E119" s="25"/>
      <c r="F119" s="260"/>
      <c r="G119" s="260"/>
      <c r="H119" s="261"/>
      <c r="I119" s="260"/>
      <c r="J119" s="260"/>
      <c r="K119" s="262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44"/>
      <c r="AE119" s="244"/>
      <c r="AF119" s="244"/>
      <c r="AG119" s="244"/>
      <c r="AH119" s="244"/>
      <c r="AI119" s="244"/>
      <c r="AJ119" s="244"/>
    </row>
    <row r="120" spans="1:36" s="259" customFormat="1" ht="15.6" customHeight="1" x14ac:dyDescent="0.25">
      <c r="A120" s="258"/>
      <c r="B120" s="260"/>
      <c r="C120" s="260"/>
      <c r="D120" s="260"/>
      <c r="E120" s="25"/>
      <c r="F120" s="260"/>
      <c r="G120" s="260"/>
      <c r="H120" s="261"/>
      <c r="I120" s="260"/>
      <c r="J120" s="260"/>
      <c r="K120" s="262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44"/>
      <c r="AE120" s="244"/>
      <c r="AF120" s="244"/>
      <c r="AG120" s="244"/>
      <c r="AH120" s="244"/>
      <c r="AI120" s="244"/>
      <c r="AJ120" s="244"/>
    </row>
    <row r="121" spans="1:36" s="259" customFormat="1" ht="15.6" customHeight="1" x14ac:dyDescent="0.25">
      <c r="A121" s="258"/>
      <c r="B121" s="260"/>
      <c r="C121" s="260"/>
      <c r="D121" s="260"/>
      <c r="E121" s="25"/>
      <c r="F121" s="260"/>
      <c r="G121" s="260"/>
      <c r="H121" s="261"/>
      <c r="I121" s="260"/>
      <c r="J121" s="260"/>
      <c r="K121" s="262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44"/>
      <c r="AE121" s="244"/>
      <c r="AF121" s="244"/>
      <c r="AG121" s="244"/>
      <c r="AH121" s="244"/>
      <c r="AI121" s="244"/>
      <c r="AJ121" s="244"/>
    </row>
    <row r="122" spans="1:36" s="259" customFormat="1" ht="15.6" customHeight="1" x14ac:dyDescent="0.25">
      <c r="A122" s="258"/>
      <c r="B122" s="260"/>
      <c r="C122" s="260"/>
      <c r="D122" s="260"/>
      <c r="E122" s="25"/>
      <c r="F122" s="260"/>
      <c r="G122" s="260"/>
      <c r="H122" s="261"/>
      <c r="I122" s="260"/>
      <c r="J122" s="260"/>
      <c r="K122" s="262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44"/>
      <c r="AE122" s="244"/>
      <c r="AF122" s="244"/>
      <c r="AG122" s="244"/>
      <c r="AH122" s="244"/>
      <c r="AI122" s="244"/>
      <c r="AJ122" s="244"/>
    </row>
    <row r="123" spans="1:36" s="259" customFormat="1" ht="15.6" customHeight="1" x14ac:dyDescent="0.25">
      <c r="A123" s="258"/>
      <c r="B123" s="260"/>
      <c r="C123" s="260"/>
      <c r="D123" s="260"/>
      <c r="E123" s="25"/>
      <c r="F123" s="260"/>
      <c r="G123" s="260"/>
      <c r="H123" s="261"/>
      <c r="I123" s="260"/>
      <c r="J123" s="260"/>
      <c r="K123" s="262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44"/>
      <c r="AE123" s="244"/>
      <c r="AF123" s="244"/>
      <c r="AG123" s="244"/>
      <c r="AH123" s="244"/>
      <c r="AI123" s="244"/>
      <c r="AJ123" s="244"/>
    </row>
    <row r="124" spans="1:36" s="259" customFormat="1" ht="15.6" customHeight="1" x14ac:dyDescent="0.25">
      <c r="A124" s="258"/>
      <c r="B124" s="260"/>
      <c r="C124" s="260"/>
      <c r="D124" s="260"/>
      <c r="E124" s="25"/>
      <c r="F124" s="260"/>
      <c r="G124" s="260"/>
      <c r="H124" s="261"/>
      <c r="I124" s="260"/>
      <c r="J124" s="260"/>
      <c r="K124" s="262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44"/>
      <c r="AE124" s="244"/>
      <c r="AF124" s="244"/>
      <c r="AG124" s="244"/>
      <c r="AH124" s="244"/>
      <c r="AI124" s="244"/>
      <c r="AJ124" s="244"/>
    </row>
    <row r="125" spans="1:36" s="259" customFormat="1" ht="15.6" customHeight="1" x14ac:dyDescent="0.25">
      <c r="A125" s="258"/>
      <c r="B125" s="260"/>
      <c r="C125" s="260"/>
      <c r="D125" s="260"/>
      <c r="E125" s="25"/>
      <c r="F125" s="260"/>
      <c r="G125" s="260"/>
      <c r="H125" s="261"/>
      <c r="I125" s="260"/>
      <c r="J125" s="260"/>
      <c r="K125" s="262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44"/>
      <c r="AE125" s="244"/>
      <c r="AF125" s="244"/>
      <c r="AG125" s="244"/>
      <c r="AH125" s="244"/>
      <c r="AI125" s="244"/>
      <c r="AJ125" s="244"/>
    </row>
    <row r="126" spans="1:36" s="259" customFormat="1" ht="15.6" customHeight="1" x14ac:dyDescent="0.25">
      <c r="A126" s="258"/>
      <c r="B126" s="260"/>
      <c r="C126" s="260"/>
      <c r="D126" s="260"/>
      <c r="E126" s="25"/>
      <c r="F126" s="260"/>
      <c r="G126" s="260"/>
      <c r="H126" s="261"/>
      <c r="I126" s="260"/>
      <c r="J126" s="260"/>
      <c r="K126" s="262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44"/>
      <c r="AE126" s="244"/>
      <c r="AF126" s="244"/>
      <c r="AG126" s="244"/>
      <c r="AH126" s="244"/>
      <c r="AI126" s="244"/>
      <c r="AJ126" s="244"/>
    </row>
    <row r="127" spans="1:36" s="259" customFormat="1" ht="15.6" customHeight="1" x14ac:dyDescent="0.25">
      <c r="A127" s="258"/>
      <c r="B127" s="260"/>
      <c r="C127" s="260"/>
      <c r="D127" s="260"/>
      <c r="E127" s="25"/>
      <c r="F127" s="260"/>
      <c r="G127" s="260"/>
      <c r="H127" s="261"/>
      <c r="I127" s="260"/>
      <c r="J127" s="260"/>
      <c r="K127" s="262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44"/>
      <c r="AE127" s="244"/>
      <c r="AF127" s="244"/>
      <c r="AG127" s="244"/>
      <c r="AH127" s="244"/>
      <c r="AI127" s="244"/>
      <c r="AJ127" s="244"/>
    </row>
    <row r="128" spans="1:36" s="259" customFormat="1" ht="15.6" customHeight="1" x14ac:dyDescent="0.25">
      <c r="A128" s="258"/>
      <c r="B128" s="260"/>
      <c r="C128" s="260"/>
      <c r="D128" s="260"/>
      <c r="E128" s="25"/>
      <c r="F128" s="260"/>
      <c r="G128" s="260"/>
      <c r="H128" s="261"/>
      <c r="I128" s="260"/>
      <c r="J128" s="260"/>
      <c r="K128" s="262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44"/>
      <c r="AE128" s="244"/>
      <c r="AF128" s="244"/>
      <c r="AG128" s="244"/>
      <c r="AH128" s="244"/>
      <c r="AI128" s="244"/>
      <c r="AJ128" s="244"/>
    </row>
    <row r="129" spans="1:36" s="259" customFormat="1" ht="15.6" customHeight="1" x14ac:dyDescent="0.25">
      <c r="A129" s="258"/>
      <c r="B129" s="260"/>
      <c r="C129" s="260"/>
      <c r="D129" s="260"/>
      <c r="E129" s="25"/>
      <c r="F129" s="260"/>
      <c r="G129" s="260"/>
      <c r="H129" s="261"/>
      <c r="I129" s="260"/>
      <c r="J129" s="260"/>
      <c r="K129" s="262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44"/>
      <c r="AE129" s="244"/>
      <c r="AF129" s="244"/>
      <c r="AG129" s="244"/>
      <c r="AH129" s="244"/>
      <c r="AI129" s="244"/>
      <c r="AJ129" s="244"/>
    </row>
    <row r="130" spans="1:36" s="259" customFormat="1" ht="15.6" customHeight="1" x14ac:dyDescent="0.25">
      <c r="A130" s="258"/>
      <c r="B130" s="260"/>
      <c r="C130" s="260"/>
      <c r="D130" s="260"/>
      <c r="E130" s="25"/>
      <c r="F130" s="260"/>
      <c r="G130" s="260"/>
      <c r="H130" s="261"/>
      <c r="I130" s="260"/>
      <c r="J130" s="260"/>
      <c r="K130" s="262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44"/>
      <c r="AE130" s="244"/>
      <c r="AF130" s="244"/>
      <c r="AG130" s="244"/>
      <c r="AH130" s="244"/>
      <c r="AI130" s="244"/>
      <c r="AJ130" s="244"/>
    </row>
    <row r="131" spans="1:36" s="259" customFormat="1" ht="15.6" customHeight="1" x14ac:dyDescent="0.25">
      <c r="A131" s="258"/>
      <c r="B131" s="260"/>
      <c r="C131" s="260"/>
      <c r="D131" s="260"/>
      <c r="E131" s="25"/>
      <c r="F131" s="260"/>
      <c r="G131" s="260"/>
      <c r="H131" s="261"/>
      <c r="I131" s="260"/>
      <c r="J131" s="260"/>
      <c r="K131" s="262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44"/>
      <c r="AE131" s="244"/>
      <c r="AF131" s="244"/>
      <c r="AG131" s="244"/>
      <c r="AH131" s="244"/>
      <c r="AI131" s="244"/>
      <c r="AJ131" s="244"/>
    </row>
    <row r="132" spans="1:36" s="259" customFormat="1" ht="15.6" customHeight="1" x14ac:dyDescent="0.25">
      <c r="A132" s="258"/>
      <c r="B132" s="260"/>
      <c r="C132" s="260"/>
      <c r="D132" s="260"/>
      <c r="E132" s="25"/>
      <c r="F132" s="260"/>
      <c r="G132" s="260"/>
      <c r="H132" s="261"/>
      <c r="I132" s="260"/>
      <c r="J132" s="260"/>
      <c r="K132" s="262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44"/>
      <c r="AE132" s="244"/>
      <c r="AF132" s="244"/>
      <c r="AG132" s="244"/>
      <c r="AH132" s="244"/>
      <c r="AI132" s="244"/>
      <c r="AJ132" s="244"/>
    </row>
    <row r="133" spans="1:36" s="259" customFormat="1" ht="15.6" customHeight="1" x14ac:dyDescent="0.25">
      <c r="A133" s="258"/>
      <c r="B133" s="260"/>
      <c r="C133" s="260"/>
      <c r="D133" s="260"/>
      <c r="E133" s="25"/>
      <c r="F133" s="260"/>
      <c r="G133" s="260"/>
      <c r="H133" s="261"/>
      <c r="I133" s="260"/>
      <c r="J133" s="260"/>
      <c r="K133" s="262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44"/>
      <c r="AE133" s="244"/>
      <c r="AF133" s="244"/>
      <c r="AG133" s="244"/>
      <c r="AH133" s="244"/>
      <c r="AI133" s="244"/>
      <c r="AJ133" s="244"/>
    </row>
    <row r="134" spans="1:36" s="259" customFormat="1" ht="15.6" customHeight="1" x14ac:dyDescent="0.25">
      <c r="A134" s="258"/>
      <c r="B134" s="260"/>
      <c r="C134" s="260"/>
      <c r="D134" s="260"/>
      <c r="E134" s="25"/>
      <c r="F134" s="260"/>
      <c r="G134" s="260"/>
      <c r="H134" s="261"/>
      <c r="I134" s="260"/>
      <c r="J134" s="260"/>
      <c r="K134" s="262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44"/>
      <c r="AE134" s="244"/>
      <c r="AF134" s="244"/>
      <c r="AG134" s="244"/>
      <c r="AH134" s="244"/>
      <c r="AI134" s="244"/>
      <c r="AJ134" s="244"/>
    </row>
    <row r="135" spans="1:36" s="259" customFormat="1" ht="15.6" customHeight="1" x14ac:dyDescent="0.25">
      <c r="A135" s="258"/>
      <c r="B135" s="260"/>
      <c r="C135" s="260"/>
      <c r="D135" s="260"/>
      <c r="E135" s="25"/>
      <c r="F135" s="260"/>
      <c r="G135" s="260"/>
      <c r="H135" s="261"/>
      <c r="I135" s="260"/>
      <c r="J135" s="260"/>
      <c r="K135" s="262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44"/>
      <c r="AE135" s="244"/>
      <c r="AF135" s="244"/>
      <c r="AG135" s="244"/>
      <c r="AH135" s="244"/>
      <c r="AI135" s="244"/>
      <c r="AJ135" s="244"/>
    </row>
    <row r="136" spans="1:36" s="259" customFormat="1" ht="15.6" customHeight="1" x14ac:dyDescent="0.25">
      <c r="A136" s="258"/>
      <c r="B136" s="260"/>
      <c r="C136" s="260"/>
      <c r="D136" s="260"/>
      <c r="E136" s="25"/>
      <c r="F136" s="260"/>
      <c r="G136" s="260"/>
      <c r="H136" s="261"/>
      <c r="I136" s="260"/>
      <c r="J136" s="260"/>
      <c r="K136" s="262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44"/>
      <c r="AE136" s="244"/>
      <c r="AF136" s="244"/>
      <c r="AG136" s="244"/>
      <c r="AH136" s="244"/>
      <c r="AI136" s="244"/>
      <c r="AJ136" s="244"/>
    </row>
    <row r="137" spans="1:36" s="259" customFormat="1" ht="15.6" customHeight="1" x14ac:dyDescent="0.25">
      <c r="A137" s="258"/>
      <c r="B137" s="260"/>
      <c r="C137" s="260"/>
      <c r="D137" s="260"/>
      <c r="E137" s="25"/>
      <c r="F137" s="260"/>
      <c r="G137" s="260"/>
      <c r="H137" s="261"/>
      <c r="I137" s="260"/>
      <c r="J137" s="260"/>
      <c r="K137" s="262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44"/>
      <c r="AE137" s="244"/>
      <c r="AF137" s="244"/>
      <c r="AG137" s="244"/>
      <c r="AH137" s="244"/>
      <c r="AI137" s="244"/>
      <c r="AJ137" s="244"/>
    </row>
    <row r="138" spans="1:36" s="259" customFormat="1" ht="15.6" customHeight="1" x14ac:dyDescent="0.25">
      <c r="A138" s="258"/>
      <c r="B138" s="260"/>
      <c r="C138" s="260"/>
      <c r="D138" s="260"/>
      <c r="E138" s="25"/>
      <c r="F138" s="260"/>
      <c r="G138" s="260"/>
      <c r="H138" s="261"/>
      <c r="I138" s="260"/>
      <c r="J138" s="260"/>
      <c r="K138" s="262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44"/>
      <c r="AE138" s="244"/>
      <c r="AF138" s="244"/>
      <c r="AG138" s="244"/>
      <c r="AH138" s="244"/>
      <c r="AI138" s="244"/>
      <c r="AJ138" s="244"/>
    </row>
    <row r="139" spans="1:36" s="259" customFormat="1" ht="15.6" customHeight="1" x14ac:dyDescent="0.25">
      <c r="A139" s="258"/>
      <c r="B139" s="260"/>
      <c r="C139" s="260"/>
      <c r="D139" s="260"/>
      <c r="E139" s="25"/>
      <c r="F139" s="260"/>
      <c r="G139" s="260"/>
      <c r="H139" s="261"/>
      <c r="I139" s="260"/>
      <c r="J139" s="260"/>
      <c r="K139" s="262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44"/>
      <c r="AE139" s="244"/>
      <c r="AF139" s="244"/>
      <c r="AG139" s="244"/>
      <c r="AH139" s="244"/>
      <c r="AI139" s="244"/>
      <c r="AJ139" s="244"/>
    </row>
    <row r="140" spans="1:36" s="259" customFormat="1" ht="15.6" customHeight="1" x14ac:dyDescent="0.25">
      <c r="A140" s="258"/>
      <c r="B140" s="260"/>
      <c r="C140" s="260"/>
      <c r="D140" s="260"/>
      <c r="E140" s="25"/>
      <c r="F140" s="260"/>
      <c r="G140" s="260"/>
      <c r="H140" s="261"/>
      <c r="I140" s="260"/>
      <c r="J140" s="260"/>
      <c r="K140" s="262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44"/>
      <c r="AE140" s="244"/>
      <c r="AF140" s="244"/>
      <c r="AG140" s="244"/>
      <c r="AH140" s="244"/>
      <c r="AI140" s="244"/>
      <c r="AJ140" s="244"/>
    </row>
    <row r="141" spans="1:36" s="259" customFormat="1" ht="15.6" customHeight="1" x14ac:dyDescent="0.25">
      <c r="A141" s="258"/>
      <c r="B141" s="260"/>
      <c r="C141" s="260"/>
      <c r="D141" s="260"/>
      <c r="E141" s="25"/>
      <c r="F141" s="260"/>
      <c r="G141" s="260"/>
      <c r="H141" s="261"/>
      <c r="I141" s="260"/>
      <c r="J141" s="260"/>
      <c r="K141" s="262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44"/>
      <c r="AE141" s="244"/>
      <c r="AF141" s="244"/>
      <c r="AG141" s="244"/>
      <c r="AH141" s="244"/>
      <c r="AI141" s="244"/>
      <c r="AJ141" s="244"/>
    </row>
    <row r="142" spans="1:36" s="259" customFormat="1" ht="15.6" customHeight="1" x14ac:dyDescent="0.25">
      <c r="A142" s="258"/>
      <c r="B142" s="260"/>
      <c r="C142" s="260"/>
      <c r="D142" s="260"/>
      <c r="E142" s="25"/>
      <c r="F142" s="260"/>
      <c r="G142" s="260"/>
      <c r="H142" s="261"/>
      <c r="I142" s="260"/>
      <c r="J142" s="260"/>
      <c r="K142" s="262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44"/>
      <c r="AE142" s="244"/>
      <c r="AF142" s="244"/>
      <c r="AG142" s="244"/>
      <c r="AH142" s="244"/>
      <c r="AI142" s="244"/>
      <c r="AJ142" s="244"/>
    </row>
    <row r="143" spans="1:36" s="259" customFormat="1" ht="15.6" customHeight="1" x14ac:dyDescent="0.25">
      <c r="A143" s="258"/>
      <c r="B143" s="260"/>
      <c r="C143" s="260"/>
      <c r="D143" s="260"/>
      <c r="E143" s="25"/>
      <c r="F143" s="260"/>
      <c r="G143" s="260"/>
      <c r="H143" s="261"/>
      <c r="I143" s="260"/>
      <c r="J143" s="260"/>
      <c r="K143" s="262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44"/>
      <c r="AE143" s="244"/>
      <c r="AF143" s="244"/>
      <c r="AG143" s="244"/>
      <c r="AH143" s="244"/>
      <c r="AI143" s="244"/>
      <c r="AJ143" s="244"/>
    </row>
    <row r="144" spans="1:36" s="259" customFormat="1" ht="15.6" customHeight="1" x14ac:dyDescent="0.25">
      <c r="A144" s="258"/>
      <c r="B144" s="260"/>
      <c r="C144" s="260"/>
      <c r="D144" s="260"/>
      <c r="E144" s="25"/>
      <c r="F144" s="260"/>
      <c r="G144" s="260"/>
      <c r="H144" s="261"/>
      <c r="I144" s="260"/>
      <c r="J144" s="260"/>
      <c r="K144" s="262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44"/>
      <c r="AE144" s="244"/>
      <c r="AF144" s="244"/>
      <c r="AG144" s="244"/>
      <c r="AH144" s="244"/>
      <c r="AI144" s="244"/>
      <c r="AJ144" s="244"/>
    </row>
    <row r="145" spans="1:36" s="259" customFormat="1" ht="15.6" customHeight="1" x14ac:dyDescent="0.25">
      <c r="A145" s="258"/>
      <c r="B145" s="260"/>
      <c r="C145" s="260"/>
      <c r="D145" s="260"/>
      <c r="E145" s="25"/>
      <c r="F145" s="260"/>
      <c r="G145" s="260"/>
      <c r="H145" s="261"/>
      <c r="I145" s="260"/>
      <c r="J145" s="260"/>
      <c r="K145" s="262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44"/>
      <c r="AE145" s="244"/>
      <c r="AF145" s="244"/>
      <c r="AG145" s="244"/>
      <c r="AH145" s="244"/>
      <c r="AI145" s="244"/>
      <c r="AJ145" s="244"/>
    </row>
    <row r="146" spans="1:36" s="259" customFormat="1" ht="15.6" customHeight="1" x14ac:dyDescent="0.25">
      <c r="A146" s="258"/>
      <c r="B146" s="260"/>
      <c r="C146" s="260"/>
      <c r="D146" s="260"/>
      <c r="E146" s="25"/>
      <c r="F146" s="260"/>
      <c r="G146" s="260"/>
      <c r="H146" s="261"/>
      <c r="I146" s="260"/>
      <c r="J146" s="260"/>
      <c r="K146" s="262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44"/>
      <c r="AE146" s="244"/>
      <c r="AF146" s="244"/>
      <c r="AG146" s="244"/>
      <c r="AH146" s="244"/>
      <c r="AI146" s="244"/>
      <c r="AJ146" s="244"/>
    </row>
    <row r="147" spans="1:36" s="259" customFormat="1" ht="15.6" customHeight="1" x14ac:dyDescent="0.25">
      <c r="A147" s="258"/>
      <c r="B147" s="260"/>
      <c r="C147" s="260"/>
      <c r="D147" s="260"/>
      <c r="E147" s="25"/>
      <c r="F147" s="260"/>
      <c r="G147" s="260"/>
      <c r="H147" s="261"/>
      <c r="I147" s="260"/>
      <c r="J147" s="260"/>
      <c r="K147" s="262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44"/>
      <c r="AE147" s="244"/>
      <c r="AF147" s="244"/>
      <c r="AG147" s="244"/>
      <c r="AH147" s="244"/>
      <c r="AI147" s="244"/>
      <c r="AJ147" s="244"/>
    </row>
    <row r="148" spans="1:36" s="259" customFormat="1" ht="15.6" customHeight="1" x14ac:dyDescent="0.25">
      <c r="A148" s="258"/>
      <c r="B148" s="260"/>
      <c r="C148" s="260"/>
      <c r="D148" s="260"/>
      <c r="E148" s="25"/>
      <c r="F148" s="260"/>
      <c r="G148" s="260"/>
      <c r="H148" s="261"/>
      <c r="I148" s="260"/>
      <c r="J148" s="260"/>
      <c r="K148" s="262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44"/>
      <c r="AE148" s="244"/>
      <c r="AF148" s="244"/>
      <c r="AG148" s="244"/>
      <c r="AH148" s="244"/>
      <c r="AI148" s="244"/>
      <c r="AJ148" s="244"/>
    </row>
    <row r="149" spans="1:36" s="259" customFormat="1" ht="15.6" customHeight="1" x14ac:dyDescent="0.25">
      <c r="A149" s="258"/>
      <c r="B149" s="260"/>
      <c r="C149" s="260"/>
      <c r="D149" s="260"/>
      <c r="E149" s="25"/>
      <c r="F149" s="260"/>
      <c r="G149" s="260"/>
      <c r="H149" s="261"/>
      <c r="I149" s="260"/>
      <c r="J149" s="260"/>
      <c r="K149" s="262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44"/>
      <c r="AE149" s="244"/>
      <c r="AF149" s="244"/>
      <c r="AG149" s="244"/>
      <c r="AH149" s="244"/>
      <c r="AI149" s="244"/>
      <c r="AJ149" s="244"/>
    </row>
    <row r="150" spans="1:36" s="259" customFormat="1" ht="15.6" customHeight="1" x14ac:dyDescent="0.25">
      <c r="A150" s="258"/>
      <c r="B150" s="260"/>
      <c r="C150" s="260"/>
      <c r="D150" s="260"/>
      <c r="E150" s="25"/>
      <c r="F150" s="260"/>
      <c r="G150" s="260"/>
      <c r="H150" s="261"/>
      <c r="I150" s="260"/>
      <c r="J150" s="260"/>
      <c r="K150" s="262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44"/>
      <c r="AE150" s="244"/>
      <c r="AF150" s="244"/>
      <c r="AG150" s="244"/>
      <c r="AH150" s="244"/>
      <c r="AI150" s="244"/>
      <c r="AJ150" s="244"/>
    </row>
    <row r="151" spans="1:36" s="259" customFormat="1" ht="15.6" customHeight="1" x14ac:dyDescent="0.25">
      <c r="A151" s="258"/>
      <c r="B151" s="260"/>
      <c r="C151" s="260"/>
      <c r="D151" s="260"/>
      <c r="E151" s="25"/>
      <c r="F151" s="260"/>
      <c r="G151" s="260"/>
      <c r="H151" s="261"/>
      <c r="I151" s="260"/>
      <c r="J151" s="260"/>
      <c r="K151" s="262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44"/>
      <c r="AE151" s="244"/>
      <c r="AF151" s="244"/>
      <c r="AG151" s="244"/>
      <c r="AH151" s="244"/>
      <c r="AI151" s="244"/>
      <c r="AJ151" s="244"/>
    </row>
    <row r="152" spans="1:36" s="259" customFormat="1" ht="15.6" customHeight="1" x14ac:dyDescent="0.25">
      <c r="A152" s="258"/>
      <c r="B152" s="260"/>
      <c r="C152" s="260"/>
      <c r="D152" s="260"/>
      <c r="E152" s="25"/>
      <c r="F152" s="260"/>
      <c r="G152" s="260"/>
      <c r="H152" s="261"/>
      <c r="I152" s="260"/>
      <c r="J152" s="260"/>
      <c r="K152" s="262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44"/>
      <c r="AE152" s="244"/>
      <c r="AF152" s="244"/>
      <c r="AG152" s="244"/>
      <c r="AH152" s="244"/>
      <c r="AI152" s="244"/>
      <c r="AJ152" s="244"/>
    </row>
    <row r="153" spans="1:36" s="259" customFormat="1" ht="15.6" customHeight="1" x14ac:dyDescent="0.25">
      <c r="A153" s="258"/>
      <c r="B153" s="260"/>
      <c r="C153" s="260"/>
      <c r="D153" s="260"/>
      <c r="E153" s="25"/>
      <c r="F153" s="260"/>
      <c r="G153" s="260"/>
      <c r="H153" s="261"/>
      <c r="I153" s="260"/>
      <c r="J153" s="260"/>
      <c r="K153" s="262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44"/>
      <c r="AE153" s="244"/>
      <c r="AF153" s="244"/>
      <c r="AG153" s="244"/>
      <c r="AH153" s="244"/>
      <c r="AI153" s="244"/>
      <c r="AJ153" s="244"/>
    </row>
    <row r="154" spans="1:36" s="259" customFormat="1" ht="15.6" customHeight="1" x14ac:dyDescent="0.25">
      <c r="A154" s="258"/>
      <c r="B154" s="260"/>
      <c r="C154" s="260"/>
      <c r="D154" s="260"/>
      <c r="E154" s="25"/>
      <c r="F154" s="260"/>
      <c r="G154" s="260"/>
      <c r="H154" s="261"/>
      <c r="I154" s="260"/>
      <c r="J154" s="260"/>
      <c r="K154" s="262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44"/>
      <c r="AE154" s="244"/>
      <c r="AF154" s="244"/>
      <c r="AG154" s="244"/>
      <c r="AH154" s="244"/>
      <c r="AI154" s="244"/>
      <c r="AJ154" s="244"/>
    </row>
    <row r="155" spans="1:36" s="259" customFormat="1" ht="15.6" customHeight="1" x14ac:dyDescent="0.25">
      <c r="A155" s="258"/>
      <c r="B155" s="260"/>
      <c r="C155" s="260"/>
      <c r="D155" s="260"/>
      <c r="E155" s="25"/>
      <c r="F155" s="260"/>
      <c r="G155" s="260"/>
      <c r="H155" s="261"/>
      <c r="I155" s="260"/>
      <c r="J155" s="260"/>
      <c r="K155" s="262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44"/>
      <c r="AE155" s="244"/>
      <c r="AF155" s="244"/>
      <c r="AG155" s="244"/>
      <c r="AH155" s="244"/>
      <c r="AI155" s="244"/>
      <c r="AJ155" s="244"/>
    </row>
    <row r="156" spans="1:36" s="259" customFormat="1" ht="15.6" customHeight="1" x14ac:dyDescent="0.25">
      <c r="A156" s="258"/>
      <c r="B156" s="260"/>
      <c r="C156" s="260"/>
      <c r="D156" s="260"/>
      <c r="E156" s="25"/>
      <c r="F156" s="260"/>
      <c r="G156" s="260"/>
      <c r="H156" s="261"/>
      <c r="I156" s="260"/>
      <c r="J156" s="260"/>
      <c r="K156" s="262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44"/>
      <c r="AE156" s="244"/>
      <c r="AF156" s="244"/>
      <c r="AG156" s="244"/>
      <c r="AH156" s="244"/>
      <c r="AI156" s="244"/>
      <c r="AJ156" s="244"/>
    </row>
    <row r="157" spans="1:36" s="259" customFormat="1" ht="15.6" customHeight="1" x14ac:dyDescent="0.25">
      <c r="A157" s="258"/>
      <c r="B157" s="260"/>
      <c r="C157" s="260"/>
      <c r="D157" s="260"/>
      <c r="E157" s="25"/>
      <c r="F157" s="260"/>
      <c r="G157" s="260"/>
      <c r="H157" s="261"/>
      <c r="I157" s="260"/>
      <c r="J157" s="260"/>
      <c r="K157" s="262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44"/>
      <c r="AE157" s="244"/>
      <c r="AF157" s="244"/>
      <c r="AG157" s="244"/>
      <c r="AH157" s="244"/>
      <c r="AI157" s="244"/>
      <c r="AJ157" s="244"/>
    </row>
    <row r="158" spans="1:36" s="259" customFormat="1" ht="15.6" customHeight="1" x14ac:dyDescent="0.25">
      <c r="A158" s="258"/>
      <c r="B158" s="260"/>
      <c r="C158" s="260"/>
      <c r="D158" s="260"/>
      <c r="E158" s="25"/>
      <c r="F158" s="260"/>
      <c r="G158" s="260"/>
      <c r="H158" s="261"/>
      <c r="I158" s="260"/>
      <c r="J158" s="260"/>
      <c r="K158" s="262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44"/>
      <c r="AE158" s="244"/>
      <c r="AF158" s="244"/>
      <c r="AG158" s="244"/>
      <c r="AH158" s="244"/>
      <c r="AI158" s="244"/>
      <c r="AJ158" s="244"/>
    </row>
    <row r="159" spans="1:36" s="259" customFormat="1" ht="15.6" customHeight="1" x14ac:dyDescent="0.25">
      <c r="A159" s="258"/>
      <c r="B159" s="260"/>
      <c r="C159" s="260"/>
      <c r="D159" s="260"/>
      <c r="E159" s="25"/>
      <c r="F159" s="260"/>
      <c r="G159" s="260"/>
      <c r="H159" s="261"/>
      <c r="I159" s="260"/>
      <c r="J159" s="260"/>
      <c r="K159" s="262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44"/>
      <c r="AE159" s="244"/>
      <c r="AF159" s="244"/>
      <c r="AG159" s="244"/>
      <c r="AH159" s="244"/>
      <c r="AI159" s="244"/>
      <c r="AJ159" s="244"/>
    </row>
    <row r="160" spans="1:36" s="259" customFormat="1" ht="15.6" customHeight="1" x14ac:dyDescent="0.25">
      <c r="A160" s="258"/>
      <c r="B160" s="260"/>
      <c r="C160" s="260"/>
      <c r="D160" s="260"/>
      <c r="E160" s="25"/>
      <c r="F160" s="260"/>
      <c r="G160" s="260"/>
      <c r="H160" s="261"/>
      <c r="I160" s="260"/>
      <c r="J160" s="260"/>
      <c r="K160" s="262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44"/>
      <c r="AE160" s="244"/>
      <c r="AF160" s="244"/>
      <c r="AG160" s="244"/>
      <c r="AH160" s="244"/>
      <c r="AI160" s="244"/>
      <c r="AJ160" s="244"/>
    </row>
    <row r="161" spans="1:36" s="259" customFormat="1" ht="15.6" customHeight="1" x14ac:dyDescent="0.25">
      <c r="A161" s="258"/>
      <c r="B161" s="260"/>
      <c r="C161" s="260"/>
      <c r="D161" s="260"/>
      <c r="E161" s="25"/>
      <c r="F161" s="260"/>
      <c r="G161" s="260"/>
      <c r="H161" s="261"/>
      <c r="I161" s="260"/>
      <c r="J161" s="260"/>
      <c r="K161" s="262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44"/>
      <c r="AE161" s="244"/>
      <c r="AF161" s="244"/>
      <c r="AG161" s="244"/>
      <c r="AH161" s="244"/>
      <c r="AI161" s="244"/>
      <c r="AJ161" s="244"/>
    </row>
    <row r="162" spans="1:36" s="259" customFormat="1" ht="15.6" customHeight="1" x14ac:dyDescent="0.25">
      <c r="A162" s="258"/>
      <c r="B162" s="260"/>
      <c r="C162" s="260"/>
      <c r="D162" s="260"/>
      <c r="E162" s="25"/>
      <c r="F162" s="260"/>
      <c r="G162" s="260"/>
      <c r="H162" s="261"/>
      <c r="I162" s="260"/>
      <c r="J162" s="260"/>
      <c r="K162" s="262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44"/>
      <c r="AE162" s="244"/>
      <c r="AF162" s="244"/>
      <c r="AG162" s="244"/>
      <c r="AH162" s="244"/>
      <c r="AI162" s="244"/>
      <c r="AJ162" s="244"/>
    </row>
    <row r="163" spans="1:36" s="259" customFormat="1" ht="15.6" customHeight="1" x14ac:dyDescent="0.25">
      <c r="A163" s="258"/>
      <c r="B163" s="260"/>
      <c r="C163" s="260"/>
      <c r="D163" s="260"/>
      <c r="E163" s="25"/>
      <c r="F163" s="260"/>
      <c r="G163" s="260"/>
      <c r="H163" s="261"/>
      <c r="I163" s="260"/>
      <c r="J163" s="260"/>
      <c r="K163" s="262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44"/>
      <c r="AE163" s="244"/>
      <c r="AF163" s="244"/>
      <c r="AG163" s="244"/>
      <c r="AH163" s="244"/>
      <c r="AI163" s="244"/>
      <c r="AJ163" s="244"/>
    </row>
    <row r="164" spans="1:36" s="259" customFormat="1" ht="15.6" customHeight="1" x14ac:dyDescent="0.25">
      <c r="A164" s="258"/>
      <c r="B164" s="260"/>
      <c r="C164" s="260"/>
      <c r="D164" s="260"/>
      <c r="E164" s="25"/>
      <c r="F164" s="260"/>
      <c r="G164" s="260"/>
      <c r="H164" s="261"/>
      <c r="I164" s="260"/>
      <c r="J164" s="260"/>
      <c r="K164" s="262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44"/>
      <c r="AE164" s="244"/>
      <c r="AF164" s="244"/>
      <c r="AG164" s="244"/>
      <c r="AH164" s="244"/>
      <c r="AI164" s="244"/>
      <c r="AJ164" s="244"/>
    </row>
    <row r="165" spans="1:36" s="259" customFormat="1" ht="15.6" customHeight="1" x14ac:dyDescent="0.25">
      <c r="A165" s="258"/>
      <c r="B165" s="260"/>
      <c r="C165" s="260"/>
      <c r="D165" s="260"/>
      <c r="E165" s="25"/>
      <c r="F165" s="260"/>
      <c r="G165" s="260"/>
      <c r="H165" s="261"/>
      <c r="I165" s="260"/>
      <c r="J165" s="260"/>
      <c r="K165" s="262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44"/>
      <c r="AE165" s="244"/>
      <c r="AF165" s="244"/>
      <c r="AG165" s="244"/>
      <c r="AH165" s="244"/>
      <c r="AI165" s="244"/>
      <c r="AJ165" s="244"/>
    </row>
    <row r="166" spans="1:36" s="259" customFormat="1" ht="15.6" customHeight="1" x14ac:dyDescent="0.25">
      <c r="A166" s="258"/>
      <c r="B166" s="260"/>
      <c r="C166" s="260"/>
      <c r="D166" s="260"/>
      <c r="E166" s="25"/>
      <c r="F166" s="260"/>
      <c r="G166" s="260"/>
      <c r="H166" s="261"/>
      <c r="I166" s="260"/>
      <c r="J166" s="260"/>
      <c r="K166" s="262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44"/>
      <c r="AE166" s="244"/>
      <c r="AF166" s="244"/>
      <c r="AG166" s="244"/>
      <c r="AH166" s="244"/>
      <c r="AI166" s="244"/>
      <c r="AJ166" s="244"/>
    </row>
    <row r="167" spans="1:36" s="259" customFormat="1" ht="15.6" customHeight="1" x14ac:dyDescent="0.25">
      <c r="A167" s="258"/>
      <c r="B167" s="260"/>
      <c r="C167" s="260"/>
      <c r="D167" s="260"/>
      <c r="E167" s="25"/>
      <c r="F167" s="260"/>
      <c r="G167" s="260"/>
      <c r="H167" s="261"/>
      <c r="I167" s="260"/>
      <c r="J167" s="260"/>
      <c r="K167" s="262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44"/>
      <c r="AE167" s="244"/>
      <c r="AF167" s="244"/>
      <c r="AG167" s="244"/>
      <c r="AH167" s="244"/>
      <c r="AI167" s="244"/>
      <c r="AJ167" s="244"/>
    </row>
    <row r="168" spans="1:36" s="259" customFormat="1" ht="15.6" customHeight="1" x14ac:dyDescent="0.25">
      <c r="A168" s="258"/>
      <c r="B168" s="260"/>
      <c r="C168" s="260"/>
      <c r="D168" s="260"/>
      <c r="E168" s="25"/>
      <c r="F168" s="260"/>
      <c r="G168" s="260"/>
      <c r="H168" s="261"/>
      <c r="I168" s="260"/>
      <c r="J168" s="260"/>
      <c r="K168" s="262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44"/>
      <c r="AE168" s="244"/>
      <c r="AF168" s="244"/>
      <c r="AG168" s="244"/>
      <c r="AH168" s="244"/>
      <c r="AI168" s="244"/>
      <c r="AJ168" s="244"/>
    </row>
    <row r="169" spans="1:36" s="259" customFormat="1" ht="15.6" customHeight="1" x14ac:dyDescent="0.25">
      <c r="A169" s="258"/>
      <c r="B169" s="260"/>
      <c r="C169" s="260"/>
      <c r="D169" s="260"/>
      <c r="E169" s="25"/>
      <c r="F169" s="260"/>
      <c r="G169" s="260"/>
      <c r="H169" s="261"/>
      <c r="I169" s="260"/>
      <c r="J169" s="260"/>
      <c r="K169" s="262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44"/>
      <c r="AE169" s="244"/>
      <c r="AF169" s="244"/>
      <c r="AG169" s="244"/>
      <c r="AH169" s="244"/>
      <c r="AI169" s="244"/>
      <c r="AJ169" s="244"/>
    </row>
    <row r="170" spans="1:36" s="259" customFormat="1" ht="15.6" customHeight="1" x14ac:dyDescent="0.25">
      <c r="A170" s="258"/>
      <c r="B170" s="260"/>
      <c r="C170" s="260"/>
      <c r="D170" s="260"/>
      <c r="E170" s="25"/>
      <c r="F170" s="260"/>
      <c r="G170" s="260"/>
      <c r="H170" s="261"/>
      <c r="I170" s="260"/>
      <c r="J170" s="260"/>
      <c r="K170" s="262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44"/>
      <c r="AE170" s="244"/>
      <c r="AF170" s="244"/>
      <c r="AG170" s="244"/>
      <c r="AH170" s="244"/>
      <c r="AI170" s="244"/>
      <c r="AJ170" s="244"/>
    </row>
    <row r="171" spans="1:36" s="259" customFormat="1" ht="15.6" customHeight="1" x14ac:dyDescent="0.25">
      <c r="A171" s="258"/>
      <c r="B171" s="260"/>
      <c r="C171" s="260"/>
      <c r="D171" s="260"/>
      <c r="E171" s="25"/>
      <c r="F171" s="260"/>
      <c r="G171" s="260"/>
      <c r="H171" s="261"/>
      <c r="I171" s="260"/>
      <c r="J171" s="260"/>
      <c r="K171" s="262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44"/>
      <c r="AE171" s="244"/>
      <c r="AF171" s="244"/>
      <c r="AG171" s="244"/>
      <c r="AH171" s="244"/>
      <c r="AI171" s="244"/>
      <c r="AJ171" s="244"/>
    </row>
    <row r="172" spans="1:36" s="259" customFormat="1" ht="15.6" customHeight="1" x14ac:dyDescent="0.25">
      <c r="A172" s="258"/>
      <c r="B172" s="260"/>
      <c r="C172" s="260"/>
      <c r="D172" s="260"/>
      <c r="E172" s="25"/>
      <c r="F172" s="260"/>
      <c r="G172" s="260"/>
      <c r="H172" s="261"/>
      <c r="I172" s="260"/>
      <c r="J172" s="260"/>
      <c r="K172" s="262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44"/>
      <c r="AE172" s="244"/>
      <c r="AF172" s="244"/>
      <c r="AG172" s="244"/>
      <c r="AH172" s="244"/>
      <c r="AI172" s="244"/>
      <c r="AJ172" s="244"/>
    </row>
    <row r="173" spans="1:36" s="259" customFormat="1" ht="15.6" customHeight="1" x14ac:dyDescent="0.25">
      <c r="A173" s="258"/>
      <c r="B173" s="260"/>
      <c r="C173" s="260"/>
      <c r="D173" s="260"/>
      <c r="E173" s="25"/>
      <c r="F173" s="260"/>
      <c r="G173" s="260"/>
      <c r="H173" s="261"/>
      <c r="I173" s="260"/>
      <c r="J173" s="260"/>
      <c r="K173" s="262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44"/>
      <c r="AE173" s="244"/>
      <c r="AF173" s="244"/>
      <c r="AG173" s="244"/>
      <c r="AH173" s="244"/>
      <c r="AI173" s="244"/>
      <c r="AJ173" s="244"/>
    </row>
    <row r="174" spans="1:36" s="259" customFormat="1" ht="15.6" customHeight="1" x14ac:dyDescent="0.25">
      <c r="A174" s="258"/>
      <c r="B174" s="260"/>
      <c r="C174" s="260"/>
      <c r="D174" s="260"/>
      <c r="E174" s="25"/>
      <c r="F174" s="260"/>
      <c r="G174" s="260"/>
      <c r="H174" s="261"/>
      <c r="I174" s="260"/>
      <c r="J174" s="260"/>
      <c r="K174" s="262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44"/>
      <c r="AE174" s="244"/>
      <c r="AF174" s="244"/>
      <c r="AG174" s="244"/>
      <c r="AH174" s="244"/>
      <c r="AI174" s="244"/>
      <c r="AJ174" s="244"/>
    </row>
    <row r="175" spans="1:36" s="259" customFormat="1" ht="15.6" customHeight="1" x14ac:dyDescent="0.25">
      <c r="A175" s="258"/>
      <c r="B175" s="260"/>
      <c r="C175" s="260"/>
      <c r="D175" s="260"/>
      <c r="E175" s="25"/>
      <c r="F175" s="260"/>
      <c r="G175" s="260"/>
      <c r="H175" s="261"/>
      <c r="I175" s="260"/>
      <c r="J175" s="260"/>
      <c r="K175" s="262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44"/>
      <c r="AE175" s="244"/>
      <c r="AF175" s="244"/>
      <c r="AG175" s="244"/>
      <c r="AH175" s="244"/>
      <c r="AI175" s="244"/>
      <c r="AJ175" s="244"/>
    </row>
    <row r="176" spans="1:36" s="259" customFormat="1" ht="15.6" customHeight="1" x14ac:dyDescent="0.25">
      <c r="A176" s="258"/>
      <c r="B176" s="260"/>
      <c r="C176" s="260"/>
      <c r="D176" s="260"/>
      <c r="E176" s="25"/>
      <c r="F176" s="260"/>
      <c r="G176" s="260"/>
      <c r="H176" s="261"/>
      <c r="I176" s="260"/>
      <c r="J176" s="260"/>
      <c r="K176" s="262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44"/>
      <c r="AE176" s="244"/>
      <c r="AF176" s="244"/>
      <c r="AG176" s="244"/>
      <c r="AH176" s="244"/>
      <c r="AI176" s="244"/>
      <c r="AJ176" s="244"/>
    </row>
    <row r="177" spans="30:36" ht="15.6" customHeight="1" x14ac:dyDescent="0.25">
      <c r="AD177" s="244"/>
      <c r="AE177" s="244"/>
      <c r="AF177" s="244"/>
      <c r="AG177" s="244"/>
      <c r="AH177" s="244"/>
      <c r="AI177" s="244"/>
      <c r="AJ177" s="2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2023-02-15T12:09:33Z</dcterms:modified>
</cp:coreProperties>
</file>